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Documenten\Paarden\Kring West Brabant\West Brabant Cup\"/>
    </mc:Choice>
  </mc:AlternateContent>
  <xr:revisionPtr revIDLastSave="0" documentId="8_{B34E79C3-B44D-491D-8A9F-11563532059A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Gereden wedstrijden" sheetId="1" r:id="rId1"/>
    <sheet name="AB50" sheetId="2" r:id="rId2"/>
    <sheet name="AB60" sheetId="3" r:id="rId3"/>
    <sheet name="AB70" sheetId="4" r:id="rId4"/>
    <sheet name="C60" sheetId="5" r:id="rId5"/>
    <sheet name="C70" sheetId="6" r:id="rId6"/>
    <sheet name="C80" sheetId="7" r:id="rId7"/>
    <sheet name="C90" sheetId="8" r:id="rId8"/>
    <sheet name="C100" sheetId="9" r:id="rId9"/>
    <sheet name="DE70" sheetId="10" r:id="rId10"/>
    <sheet name="DE80" sheetId="11" r:id="rId11"/>
    <sheet name="DE90" sheetId="12" r:id="rId12"/>
    <sheet name="DE100" sheetId="13" r:id="rId13"/>
    <sheet name="DE110" sheetId="14" r:id="rId14"/>
    <sheet name="DE120" sheetId="15" r:id="rId15"/>
    <sheet name="Blad1" sheetId="16" r:id="rId16"/>
    <sheet name="Blad2" sheetId="17" r:id="rId17"/>
  </sheets>
  <calcPr calcId="191029" iterateDelta="1E-4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N12" i="15" l="1"/>
  <c r="M12" i="15"/>
  <c r="N11" i="15"/>
  <c r="M11" i="15"/>
  <c r="N10" i="15"/>
  <c r="M10" i="15"/>
  <c r="O8" i="15"/>
  <c r="N8" i="15"/>
  <c r="M8" i="15"/>
  <c r="O13" i="14"/>
  <c r="N13" i="14"/>
  <c r="M13" i="14"/>
  <c r="O10" i="14"/>
  <c r="N10" i="14"/>
  <c r="M10" i="14"/>
  <c r="N9" i="14"/>
  <c r="O9" i="14" s="1"/>
  <c r="M9" i="14"/>
  <c r="A9" i="14"/>
  <c r="A10" i="14" s="1"/>
  <c r="O8" i="14"/>
  <c r="N8" i="14"/>
  <c r="M8" i="14"/>
  <c r="N16" i="13"/>
  <c r="O16" i="13" s="1"/>
  <c r="M16" i="13"/>
  <c r="O15" i="13"/>
  <c r="N15" i="13"/>
  <c r="M15" i="13"/>
  <c r="N14" i="13"/>
  <c r="M14" i="13"/>
  <c r="O14" i="13" s="1"/>
  <c r="O13" i="13"/>
  <c r="N13" i="13"/>
  <c r="M13" i="13"/>
  <c r="N12" i="13"/>
  <c r="M12" i="13"/>
  <c r="O12" i="13" s="1"/>
  <c r="O11" i="13"/>
  <c r="N11" i="13"/>
  <c r="M11" i="13"/>
  <c r="N10" i="13"/>
  <c r="M10" i="13"/>
  <c r="O10" i="13" s="1"/>
  <c r="A10" i="13"/>
  <c r="A11" i="13" s="1"/>
  <c r="A12" i="13" s="1"/>
  <c r="A13" i="13" s="1"/>
  <c r="A14" i="13" s="1"/>
  <c r="A15" i="13" s="1"/>
  <c r="O9" i="13"/>
  <c r="N9" i="13"/>
  <c r="M9" i="13"/>
  <c r="N8" i="13"/>
  <c r="M8" i="13"/>
  <c r="O8" i="13" s="1"/>
  <c r="N21" i="12"/>
  <c r="O21" i="12" s="1"/>
  <c r="M21" i="12"/>
  <c r="N19" i="12"/>
  <c r="M19" i="12"/>
  <c r="O19" i="12" s="1"/>
  <c r="N18" i="12"/>
  <c r="M18" i="12"/>
  <c r="O18" i="12" s="1"/>
  <c r="N17" i="12"/>
  <c r="M17" i="12"/>
  <c r="O17" i="12" s="1"/>
  <c r="N16" i="12"/>
  <c r="M16" i="12"/>
  <c r="O16" i="12" s="1"/>
  <c r="N15" i="12"/>
  <c r="M15" i="12"/>
  <c r="O15" i="12" s="1"/>
  <c r="N14" i="12"/>
  <c r="M14" i="12"/>
  <c r="O14" i="12" s="1"/>
  <c r="N13" i="12"/>
  <c r="M13" i="12"/>
  <c r="O13" i="12" s="1"/>
  <c r="N12" i="12"/>
  <c r="M12" i="12"/>
  <c r="O12" i="12" s="1"/>
  <c r="N11" i="12"/>
  <c r="M11" i="12"/>
  <c r="O11" i="12" s="1"/>
  <c r="N10" i="12"/>
  <c r="M10" i="12"/>
  <c r="O10" i="12" s="1"/>
  <c r="N9" i="12"/>
  <c r="M9" i="12"/>
  <c r="O9" i="12" s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N8" i="12"/>
  <c r="M8" i="12"/>
  <c r="O8" i="12" s="1"/>
  <c r="O33" i="11"/>
  <c r="N33" i="11"/>
  <c r="M33" i="11"/>
  <c r="O29" i="11"/>
  <c r="N29" i="11"/>
  <c r="M29" i="11"/>
  <c r="N28" i="11"/>
  <c r="O28" i="11" s="1"/>
  <c r="M28" i="11"/>
  <c r="N27" i="11"/>
  <c r="M27" i="11"/>
  <c r="O27" i="11" s="1"/>
  <c r="N26" i="11"/>
  <c r="M26" i="11"/>
  <c r="O26" i="11" s="1"/>
  <c r="O25" i="11"/>
  <c r="N25" i="11"/>
  <c r="M25" i="11"/>
  <c r="N24" i="11"/>
  <c r="M24" i="11"/>
  <c r="O24" i="11" s="1"/>
  <c r="O23" i="11"/>
  <c r="N23" i="11"/>
  <c r="M23" i="11"/>
  <c r="N22" i="11"/>
  <c r="M22" i="11"/>
  <c r="O22" i="11" s="1"/>
  <c r="O21" i="11"/>
  <c r="N21" i="11"/>
  <c r="M21" i="11"/>
  <c r="N20" i="11"/>
  <c r="M20" i="11"/>
  <c r="O20" i="11" s="1"/>
  <c r="O19" i="11"/>
  <c r="N19" i="11"/>
  <c r="M19" i="11"/>
  <c r="N18" i="11"/>
  <c r="M18" i="11"/>
  <c r="O18" i="11" s="1"/>
  <c r="O17" i="11"/>
  <c r="N17" i="11"/>
  <c r="M17" i="11"/>
  <c r="N16" i="11"/>
  <c r="M16" i="11"/>
  <c r="O16" i="11" s="1"/>
  <c r="O15" i="11"/>
  <c r="N15" i="11"/>
  <c r="M15" i="11"/>
  <c r="N14" i="11"/>
  <c r="M14" i="11"/>
  <c r="O14" i="11" s="1"/>
  <c r="O13" i="11"/>
  <c r="N13" i="11"/>
  <c r="M13" i="11"/>
  <c r="N12" i="11"/>
  <c r="M12" i="11"/>
  <c r="O12" i="11" s="1"/>
  <c r="O11" i="11"/>
  <c r="N11" i="11"/>
  <c r="M11" i="11"/>
  <c r="N10" i="11"/>
  <c r="M10" i="11"/>
  <c r="O10" i="11" s="1"/>
  <c r="A10" i="1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O9" i="11"/>
  <c r="N9" i="11"/>
  <c r="M9" i="11"/>
  <c r="A9" i="11"/>
  <c r="N8" i="11"/>
  <c r="M8" i="11"/>
  <c r="O8" i="11" s="1"/>
  <c r="N29" i="10"/>
  <c r="M29" i="10"/>
  <c r="L29" i="10"/>
  <c r="M28" i="10"/>
  <c r="L28" i="10"/>
  <c r="N28" i="10" s="1"/>
  <c r="M27" i="10"/>
  <c r="L27" i="10"/>
  <c r="N27" i="10" s="1"/>
  <c r="M26" i="10"/>
  <c r="L26" i="10"/>
  <c r="N26" i="10" s="1"/>
  <c r="M25" i="10"/>
  <c r="L25" i="10"/>
  <c r="N25" i="10" s="1"/>
  <c r="N24" i="10"/>
  <c r="M24" i="10"/>
  <c r="L24" i="10"/>
  <c r="M23" i="10"/>
  <c r="L23" i="10"/>
  <c r="N23" i="10" s="1"/>
  <c r="N22" i="10"/>
  <c r="M22" i="10"/>
  <c r="L22" i="10"/>
  <c r="M21" i="10"/>
  <c r="L21" i="10"/>
  <c r="N21" i="10" s="1"/>
  <c r="N20" i="10"/>
  <c r="M20" i="10"/>
  <c r="L20" i="10"/>
  <c r="M19" i="10"/>
  <c r="L19" i="10"/>
  <c r="N19" i="10" s="1"/>
  <c r="N18" i="10"/>
  <c r="M18" i="10"/>
  <c r="L18" i="10"/>
  <c r="M17" i="10"/>
  <c r="L17" i="10"/>
  <c r="N17" i="10" s="1"/>
  <c r="N16" i="10"/>
  <c r="M16" i="10"/>
  <c r="L16" i="10"/>
  <c r="M15" i="10"/>
  <c r="L15" i="10"/>
  <c r="N15" i="10" s="1"/>
  <c r="N14" i="10"/>
  <c r="M14" i="10"/>
  <c r="L14" i="10"/>
  <c r="M13" i="10"/>
  <c r="L13" i="10"/>
  <c r="N13" i="10" s="1"/>
  <c r="N12" i="10"/>
  <c r="M12" i="10"/>
  <c r="L12" i="10"/>
  <c r="M11" i="10"/>
  <c r="L11" i="10"/>
  <c r="N11" i="10" s="1"/>
  <c r="N10" i="10"/>
  <c r="M10" i="10"/>
  <c r="L10" i="10"/>
  <c r="A10" i="10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M9" i="10"/>
  <c r="L9" i="10"/>
  <c r="N9" i="10" s="1"/>
  <c r="A9" i="10"/>
  <c r="N8" i="10"/>
  <c r="M8" i="10"/>
  <c r="L8" i="10"/>
  <c r="O9" i="9"/>
  <c r="N9" i="9"/>
  <c r="M9" i="9"/>
  <c r="A9" i="9"/>
  <c r="N8" i="9"/>
  <c r="O8" i="9" s="1"/>
  <c r="M8" i="9"/>
  <c r="N18" i="8"/>
  <c r="O18" i="8" s="1"/>
  <c r="M18" i="8"/>
  <c r="N17" i="8"/>
  <c r="M17" i="8"/>
  <c r="O17" i="8" s="1"/>
  <c r="O16" i="8"/>
  <c r="N16" i="8"/>
  <c r="M16" i="8"/>
  <c r="O15" i="8"/>
  <c r="N15" i="8"/>
  <c r="M15" i="8"/>
  <c r="N14" i="8"/>
  <c r="M14" i="8"/>
  <c r="O14" i="8" s="1"/>
  <c r="N13" i="8"/>
  <c r="M13" i="8"/>
  <c r="O13" i="8" s="1"/>
  <c r="N12" i="8"/>
  <c r="M12" i="8"/>
  <c r="O12" i="8" s="1"/>
  <c r="N11" i="8"/>
  <c r="O11" i="8" s="1"/>
  <c r="M11" i="8"/>
  <c r="N10" i="8"/>
  <c r="O10" i="8" s="1"/>
  <c r="M10" i="8"/>
  <c r="N9" i="8"/>
  <c r="M9" i="8"/>
  <c r="O9" i="8" s="1"/>
  <c r="O8" i="8"/>
  <c r="N8" i="8"/>
  <c r="M8" i="8"/>
  <c r="O11" i="7"/>
  <c r="N11" i="7"/>
  <c r="M11" i="7"/>
  <c r="N10" i="7"/>
  <c r="O10" i="7" s="1"/>
  <c r="M10" i="7"/>
  <c r="O9" i="7"/>
  <c r="N9" i="7"/>
  <c r="M9" i="7"/>
  <c r="A9" i="7"/>
  <c r="A10" i="7" s="1"/>
  <c r="A11" i="7" s="1"/>
  <c r="N8" i="7"/>
  <c r="O8" i="7" s="1"/>
  <c r="M8" i="7"/>
  <c r="N19" i="6"/>
  <c r="O19" i="6" s="1"/>
  <c r="M19" i="6"/>
  <c r="N18" i="6"/>
  <c r="M18" i="6"/>
  <c r="O18" i="6" s="1"/>
  <c r="N17" i="6"/>
  <c r="O17" i="6" s="1"/>
  <c r="M17" i="6"/>
  <c r="N16" i="6"/>
  <c r="M16" i="6"/>
  <c r="O16" i="6" s="1"/>
  <c r="N15" i="6"/>
  <c r="O15" i="6" s="1"/>
  <c r="M15" i="6"/>
  <c r="N14" i="6"/>
  <c r="M14" i="6"/>
  <c r="O14" i="6" s="1"/>
  <c r="N13" i="6"/>
  <c r="O13" i="6" s="1"/>
  <c r="M13" i="6"/>
  <c r="N12" i="6"/>
  <c r="M12" i="6"/>
  <c r="O12" i="6" s="1"/>
  <c r="N11" i="6"/>
  <c r="M11" i="6"/>
  <c r="O11" i="6" s="1"/>
  <c r="N10" i="6"/>
  <c r="M10" i="6"/>
  <c r="O10" i="6" s="1"/>
  <c r="N9" i="6"/>
  <c r="M9" i="6"/>
  <c r="O9" i="6" s="1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N8" i="6"/>
  <c r="M8" i="6"/>
  <c r="O8" i="6" s="1"/>
  <c r="M14" i="5"/>
  <c r="L14" i="5"/>
  <c r="N14" i="5" s="1"/>
  <c r="M13" i="5"/>
  <c r="L13" i="5"/>
  <c r="N13" i="5" s="1"/>
  <c r="M12" i="5"/>
  <c r="L12" i="5"/>
  <c r="N12" i="5" s="1"/>
  <c r="M11" i="5"/>
  <c r="L11" i="5"/>
  <c r="N11" i="5" s="1"/>
  <c r="A11" i="5"/>
  <c r="A12" i="5" s="1"/>
  <c r="A13" i="5" s="1"/>
  <c r="A14" i="5" s="1"/>
  <c r="M10" i="5"/>
  <c r="L10" i="5"/>
  <c r="N10" i="5" s="1"/>
  <c r="A10" i="5"/>
  <c r="M9" i="5"/>
  <c r="L9" i="5"/>
  <c r="N9" i="5" s="1"/>
  <c r="O14" i="4"/>
  <c r="N14" i="4"/>
  <c r="M14" i="4"/>
  <c r="N13" i="4"/>
  <c r="M13" i="4"/>
  <c r="O13" i="4" s="1"/>
  <c r="O12" i="4"/>
  <c r="N12" i="4"/>
  <c r="M12" i="4"/>
  <c r="N11" i="4"/>
  <c r="M11" i="4"/>
  <c r="O11" i="4" s="1"/>
  <c r="O10" i="4"/>
  <c r="N10" i="4"/>
  <c r="M10" i="4"/>
  <c r="A10" i="4"/>
  <c r="A11" i="4" s="1"/>
  <c r="A12" i="4" s="1"/>
  <c r="A13" i="4" s="1"/>
  <c r="A14" i="4" s="1"/>
  <c r="N9" i="4"/>
  <c r="M9" i="4"/>
  <c r="O9" i="4" s="1"/>
  <c r="N14" i="3"/>
  <c r="O14" i="3" s="1"/>
  <c r="M14" i="3"/>
  <c r="N11" i="3"/>
  <c r="M11" i="3"/>
  <c r="O11" i="3" s="1"/>
  <c r="N10" i="3"/>
  <c r="M10" i="3"/>
  <c r="O10" i="3" s="1"/>
  <c r="N9" i="3"/>
  <c r="M9" i="3"/>
  <c r="O9" i="3" s="1"/>
  <c r="A9" i="3"/>
  <c r="A10" i="3" s="1"/>
  <c r="A11" i="3" s="1"/>
  <c r="N8" i="3"/>
  <c r="M8" i="3"/>
  <c r="O8" i="3" s="1"/>
  <c r="N21" i="2"/>
  <c r="M21" i="2"/>
  <c r="O21" i="2" s="1"/>
  <c r="N20" i="2"/>
  <c r="M20" i="2"/>
  <c r="O20" i="2" s="1"/>
  <c r="N19" i="2"/>
  <c r="M19" i="2"/>
  <c r="O19" i="2" s="1"/>
  <c r="N18" i="2"/>
  <c r="M18" i="2"/>
  <c r="O18" i="2" s="1"/>
  <c r="N17" i="2"/>
  <c r="M17" i="2"/>
  <c r="O17" i="2" s="1"/>
  <c r="N16" i="2"/>
  <c r="M16" i="2"/>
  <c r="O16" i="2" s="1"/>
  <c r="N15" i="2"/>
  <c r="M15" i="2"/>
  <c r="O15" i="2" s="1"/>
  <c r="N14" i="2"/>
  <c r="M14" i="2"/>
  <c r="O14" i="2" s="1"/>
  <c r="N13" i="2"/>
  <c r="M13" i="2"/>
  <c r="O13" i="2" s="1"/>
  <c r="N12" i="2"/>
  <c r="M12" i="2"/>
  <c r="O12" i="2" s="1"/>
  <c r="N11" i="2"/>
  <c r="M11" i="2"/>
  <c r="O11" i="2" s="1"/>
  <c r="N10" i="2"/>
  <c r="M10" i="2"/>
  <c r="O10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N9" i="2"/>
  <c r="M9" i="2"/>
  <c r="O9" i="2" s="1"/>
  <c r="A9" i="2"/>
  <c r="N8" i="2"/>
  <c r="M8" i="2"/>
  <c r="O8" i="2" s="1"/>
</calcChain>
</file>

<file path=xl/sharedStrings.xml><?xml version="1.0" encoding="utf-8"?>
<sst xmlns="http://schemas.openxmlformats.org/spreadsheetml/2006/main" count="731" uniqueCount="272">
  <si>
    <t>Etten Leur</t>
  </si>
  <si>
    <t>Halsteren</t>
  </si>
  <si>
    <t>Achtmaal</t>
  </si>
  <si>
    <t>Gereden wedstrijden</t>
  </si>
  <si>
    <t xml:space="preserve">WEST BRABANT CUP PONY SPRINGEN </t>
  </si>
  <si>
    <t>ZIE JE EEN FOUT MELDT DIT DAN VIA MAIL: PONYSPRINGEN@KRINGWESTBRABANT.NL OF WHATSAPP: 0032-474173610</t>
  </si>
  <si>
    <t>Rang</t>
  </si>
  <si>
    <t>Ruiter</t>
  </si>
  <si>
    <t>Pony</t>
  </si>
  <si>
    <t>Vereniging</t>
  </si>
  <si>
    <t>Cat.</t>
  </si>
  <si>
    <t>Hulpkolom1</t>
  </si>
  <si>
    <t>Hulpkolom2</t>
  </si>
  <si>
    <t>Punten</t>
  </si>
  <si>
    <t>Amelie Klinkenberg</t>
  </si>
  <si>
    <t>Beauty</t>
  </si>
  <si>
    <t>Van Goghruiters</t>
  </si>
  <si>
    <t>A/B</t>
  </si>
  <si>
    <t>Heerjansruitertjes, PC. De</t>
  </si>
  <si>
    <t>Yanick Rutten</t>
  </si>
  <si>
    <t>SunFlower BB</t>
  </si>
  <si>
    <t>Aniek van Aert</t>
  </si>
  <si>
    <t>Ruja's Seph</t>
  </si>
  <si>
    <t>Zoë Lips</t>
  </si>
  <si>
    <t>Pepsi VIP</t>
  </si>
  <si>
    <t>Goghruiters, PC. Van</t>
  </si>
  <si>
    <t>Loïs Hulhoven</t>
  </si>
  <si>
    <t>Red Devil</t>
  </si>
  <si>
    <t>Kizzy</t>
  </si>
  <si>
    <t>Isidorus, PC. St.</t>
  </si>
  <si>
    <t>Xem Verdaasdonk</t>
  </si>
  <si>
    <t>Pinto</t>
  </si>
  <si>
    <t>Florian Stables</t>
  </si>
  <si>
    <t>Inara Benamar</t>
  </si>
  <si>
    <t>La Frontera's Fleur</t>
  </si>
  <si>
    <t>Concordia Florebit, PC.</t>
  </si>
  <si>
    <t>Oostdijk's Ceridwen Mellon</t>
  </si>
  <si>
    <t>Elvi van 't Leengoed</t>
  </si>
  <si>
    <t>Fabio</t>
  </si>
  <si>
    <t>Anna-Lot Matthysen</t>
  </si>
  <si>
    <t>Alberto</t>
  </si>
  <si>
    <t>Benthe Akkermans</t>
  </si>
  <si>
    <t>Beat Itt</t>
  </si>
  <si>
    <t>Hayley Huiberts</t>
  </si>
  <si>
    <t>Vera</t>
  </si>
  <si>
    <t>Anouk Matthijssen</t>
  </si>
  <si>
    <t>Starletta</t>
  </si>
  <si>
    <t>Anisa Benamar</t>
  </si>
  <si>
    <t>La frontera's Vaiana</t>
  </si>
  <si>
    <t>Julius Rodenburg</t>
  </si>
  <si>
    <t>Peggy</t>
  </si>
  <si>
    <t>April</t>
  </si>
  <si>
    <t>Amey-Lynne van Gent</t>
  </si>
  <si>
    <t>Itsy</t>
  </si>
  <si>
    <t>Liz van Kempen</t>
  </si>
  <si>
    <t>Millstream's Rico</t>
  </si>
  <si>
    <t>Dounia Benamar</t>
  </si>
  <si>
    <t>La Frontera's Vaiana</t>
  </si>
  <si>
    <t>Trouwe Vriendjes, PC. De</t>
  </si>
  <si>
    <t>Zoë Beets</t>
  </si>
  <si>
    <t>Stip</t>
  </si>
  <si>
    <t>Door Wilskracht Sterk, PC.</t>
  </si>
  <si>
    <t>Lieke van den Broek</t>
  </si>
  <si>
    <t>Diddl</t>
  </si>
  <si>
    <t>Fien Cerstiaens</t>
  </si>
  <si>
    <t>Spirit</t>
  </si>
  <si>
    <t>Sebas Schijven</t>
  </si>
  <si>
    <t>Thiru's Ozzy Wozzy</t>
  </si>
  <si>
    <t>Verena Maris</t>
  </si>
  <si>
    <t>Annahoeve's Zorro</t>
  </si>
  <si>
    <t>Liv Pauwels</t>
  </si>
  <si>
    <t>Shadow</t>
  </si>
  <si>
    <t>Senne Segers</t>
  </si>
  <si>
    <t>Percy van de Laren</t>
  </si>
  <si>
    <t>Anky van de Laren</t>
  </si>
  <si>
    <t>Door Eenheid Sterk, PC.</t>
  </si>
  <si>
    <t>Lotte Wouts</t>
  </si>
  <si>
    <t>Sunny</t>
  </si>
  <si>
    <t>Suze van den Aarsen</t>
  </si>
  <si>
    <t>Venqeur van het Dalhof</t>
  </si>
  <si>
    <t xml:space="preserve">C </t>
  </si>
  <si>
    <t>Nebo Terry</t>
  </si>
  <si>
    <t>Gesa's Farina</t>
  </si>
  <si>
    <t>Esmey Saijoen</t>
  </si>
  <si>
    <t>Pip VDV</t>
  </si>
  <si>
    <t>Maud Schenk</t>
  </si>
  <si>
    <t>Gwenny</t>
  </si>
  <si>
    <t>Ivy Nooteboom</t>
  </si>
  <si>
    <t>Justin</t>
  </si>
  <si>
    <t>Reekamps Solomon</t>
  </si>
  <si>
    <t>Mr Ros</t>
  </si>
  <si>
    <t>Sanne de Bruijn</t>
  </si>
  <si>
    <t>Comm's Forest Wingerd</t>
  </si>
  <si>
    <t>C</t>
  </si>
  <si>
    <t>?</t>
  </si>
  <si>
    <t>Brent Tappij Gielen</t>
  </si>
  <si>
    <t>Imke</t>
  </si>
  <si>
    <t>Darcy</t>
  </si>
  <si>
    <t>Happinez</t>
  </si>
  <si>
    <t>Tess Bruijns</t>
  </si>
  <si>
    <t>Tinsel</t>
  </si>
  <si>
    <t>Thiru's Enfant Terrible</t>
  </si>
  <si>
    <t>Liz Schalk</t>
  </si>
  <si>
    <t>Nikey</t>
  </si>
  <si>
    <t>Isa van Roey</t>
  </si>
  <si>
    <t>Larkie</t>
  </si>
  <si>
    <t>Lisa van Pernis</t>
  </si>
  <si>
    <t>Muis Dempsey</t>
  </si>
  <si>
    <t>Marit Beets</t>
  </si>
  <si>
    <t>Fenne Knopjes</t>
  </si>
  <si>
    <t>Phoenix</t>
  </si>
  <si>
    <t>Marit Hurkmans</t>
  </si>
  <si>
    <t>Tubber Bluebell</t>
  </si>
  <si>
    <t>Pip Fredrikze</t>
  </si>
  <si>
    <t>CVG Francis</t>
  </si>
  <si>
    <t>Mila de Bruijn</t>
  </si>
  <si>
    <t>Rooys'e Laurence</t>
  </si>
  <si>
    <t>Lieke Wouters</t>
  </si>
  <si>
    <t>Millstreet's Stuufke</t>
  </si>
  <si>
    <t>Kyara Bruinsel</t>
  </si>
  <si>
    <t>Cookie</t>
  </si>
  <si>
    <t>Elena Aernouts</t>
  </si>
  <si>
    <t>Dorothy</t>
  </si>
  <si>
    <t>Jinthe Schijven</t>
  </si>
  <si>
    <t>Prins Auvergne, PC.</t>
  </si>
  <si>
    <t>Diva</t>
  </si>
  <si>
    <t>D/E</t>
  </si>
  <si>
    <t>Adeline Van Muylder</t>
  </si>
  <si>
    <t>Luna van 't Poiskeshof</t>
  </si>
  <si>
    <t>Elynn Mies</t>
  </si>
  <si>
    <t>Miss Sita</t>
  </si>
  <si>
    <t>Lieke Steendijk</t>
  </si>
  <si>
    <t>Joly's Rocky</t>
  </si>
  <si>
    <t>Marly de Bruijn</t>
  </si>
  <si>
    <t>Bakels Cooky</t>
  </si>
  <si>
    <t>G-Star</t>
  </si>
  <si>
    <t>Elsa van de Vossenhof</t>
  </si>
  <si>
    <t>Rosalynn van den Donker</t>
  </si>
  <si>
    <t>Milo's Kelsy</t>
  </si>
  <si>
    <t>Mirthe an Roey</t>
  </si>
  <si>
    <t>El Django</t>
  </si>
  <si>
    <t>Millstream's Pamela</t>
  </si>
  <si>
    <t>Isabella van Genderen</t>
  </si>
  <si>
    <t>Leuns Veld's Havana</t>
  </si>
  <si>
    <t>Amber de Weert</t>
  </si>
  <si>
    <t>Brodella's Spirit</t>
  </si>
  <si>
    <t>La frontera's Olivia</t>
  </si>
  <si>
    <t>Corrie van den Kieboom</t>
  </si>
  <si>
    <t>Dinky Toy GR</t>
  </si>
  <si>
    <t>Jacie Aalbers</t>
  </si>
  <si>
    <t>Indigo Blues</t>
  </si>
  <si>
    <t>Tess Hendrickx</t>
  </si>
  <si>
    <t>Cappuccino du Bois</t>
  </si>
  <si>
    <t>Flore van Veggel</t>
  </si>
  <si>
    <t>Sariska</t>
  </si>
  <si>
    <t>Josje Broeren</t>
  </si>
  <si>
    <t>Pebbels</t>
  </si>
  <si>
    <t>Lieke de Bruijn</t>
  </si>
  <si>
    <t>Legend</t>
  </si>
  <si>
    <t>Jill Tange</t>
  </si>
  <si>
    <t>Kennedy</t>
  </si>
  <si>
    <t>Bibi Perdaems</t>
  </si>
  <si>
    <t>Kornet Van Klaverborch</t>
  </si>
  <si>
    <t>23+A30:N32</t>
  </si>
  <si>
    <t>Karlijn Steketee</t>
  </si>
  <si>
    <t>Bijsterhof's Danine</t>
  </si>
  <si>
    <t>Elin Reijnders</t>
  </si>
  <si>
    <t>Jakx</t>
  </si>
  <si>
    <t>Renske Monden</t>
  </si>
  <si>
    <t>Hilando</t>
  </si>
  <si>
    <t>L'omar Sharif van de Bargerhof</t>
  </si>
  <si>
    <t>Valerie Rodenburg</t>
  </si>
  <si>
    <t>Miss Madie</t>
  </si>
  <si>
    <t>Jinthe Trio</t>
  </si>
  <si>
    <t>Millstream's No Limit</t>
  </si>
  <si>
    <t>Apart van 't Achterhof</t>
  </si>
  <si>
    <t>Don Allegro</t>
  </si>
  <si>
    <t>Qiyara Klop</t>
  </si>
  <si>
    <t>Original Key Q</t>
  </si>
  <si>
    <t>Kailey Van de Beekerheide</t>
  </si>
  <si>
    <t>Vanity</t>
  </si>
  <si>
    <t>Julie Rutten</t>
  </si>
  <si>
    <t>Easter PopCorn BB</t>
  </si>
  <si>
    <t>Julia Akkermans</t>
  </si>
  <si>
    <t>Chanou</t>
  </si>
  <si>
    <t>Tesse van der Meer</t>
  </si>
  <si>
    <t>KCT's Thyrza</t>
  </si>
  <si>
    <t>Suze Elst</t>
  </si>
  <si>
    <t>Vinkenhove Fergie</t>
  </si>
  <si>
    <t>Fairy</t>
  </si>
  <si>
    <t>Bink van der Meer</t>
  </si>
  <si>
    <t>Grey Devil</t>
  </si>
  <si>
    <t>Louïc van Huyck</t>
  </si>
  <si>
    <t>Queen B</t>
  </si>
  <si>
    <t>Amy de Koning</t>
  </si>
  <si>
    <t>Dora</t>
  </si>
  <si>
    <t>Sue Fredrikze</t>
  </si>
  <si>
    <t>Jelly van Bloemendaal</t>
  </si>
  <si>
    <t>Ammelie Oomen</t>
  </si>
  <si>
    <t>Koedijk's Starlight</t>
  </si>
  <si>
    <t>Isa Moelands</t>
  </si>
  <si>
    <t>Joly's Orissa</t>
  </si>
  <si>
    <t>Josje van Kooten</t>
  </si>
  <si>
    <t>Koetsiershoeve Inclusive</t>
  </si>
  <si>
    <t>Castenrayseweg's Tornado WNE</t>
  </si>
  <si>
    <t>Jilke Jochems</t>
  </si>
  <si>
    <t>Cummerpark Joey</t>
  </si>
  <si>
    <t>Pepsie Max BB</t>
  </si>
  <si>
    <t>Ise Baremans</t>
  </si>
  <si>
    <t>Denzell Van 't Luykinkbosch</t>
  </si>
  <si>
    <t>Amber Donkers</t>
  </si>
  <si>
    <t>Phantom</t>
  </si>
  <si>
    <t>Isabel de Leij</t>
  </si>
  <si>
    <t>Cookiedough Mouley</t>
  </si>
  <si>
    <t>Milou Vormeer</t>
  </si>
  <si>
    <t>April Sunday</t>
  </si>
  <si>
    <t>Fiore van Veggel</t>
  </si>
  <si>
    <t>Mara Hellemons</t>
  </si>
  <si>
    <t>Skippy</t>
  </si>
  <si>
    <t>Jasmijn Sonneveld</t>
  </si>
  <si>
    <t>Sunfield</t>
  </si>
  <si>
    <t>Adventure Boyd</t>
  </si>
  <si>
    <t>Miss Flamenco van 't Kalmthout</t>
  </si>
  <si>
    <t>Bon Jovi van de Vennehof</t>
  </si>
  <si>
    <t>Oranje Ruiters, PC.</t>
  </si>
  <si>
    <t>Sara van Gaans</t>
  </si>
  <si>
    <t>Nacho</t>
  </si>
  <si>
    <t>Vijoux van 't Achterhof</t>
  </si>
  <si>
    <t>The Country Rider, PC.</t>
  </si>
  <si>
    <t>Imke van Zimmeren</t>
  </si>
  <si>
    <t>Kantje's Dodi</t>
  </si>
  <si>
    <t>Miss Coco Chanel</t>
  </si>
  <si>
    <t>Zoë Donks</t>
  </si>
  <si>
    <t>Delight</t>
  </si>
  <si>
    <t>Benthe van Es</t>
  </si>
  <si>
    <t>Orage van het Eeropahof</t>
  </si>
  <si>
    <t>Maxime Broekhuizen</t>
  </si>
  <si>
    <t>Everwood Koda</t>
  </si>
  <si>
    <t>Thiru's Den Östrik's Rosa</t>
  </si>
  <si>
    <t>Astuto</t>
  </si>
  <si>
    <t>Zoë Pauwels</t>
  </si>
  <si>
    <t>Bon Dia Prinsenveld</t>
  </si>
  <si>
    <t>Thiru's Belami van Blommerschot</t>
  </si>
  <si>
    <t>Vanety</t>
  </si>
  <si>
    <t>Linn Geysen</t>
  </si>
  <si>
    <t>Jerry</t>
  </si>
  <si>
    <t>Moreda Jack Q</t>
  </si>
  <si>
    <t>Floor Meesters</t>
  </si>
  <si>
    <t>Floris</t>
  </si>
  <si>
    <t>Anouk Geysen</t>
  </si>
  <si>
    <t>Orchid's Donella</t>
  </si>
  <si>
    <t>Josephine Rodenburg</t>
  </si>
  <si>
    <t>Sloot's Sir Thor</t>
  </si>
  <si>
    <t>Cleo van Orsouw</t>
  </si>
  <si>
    <t>HorSeMolen's Dario</t>
  </si>
  <si>
    <t>Babelou</t>
  </si>
  <si>
    <t>Wonder van het Koetshuis</t>
  </si>
  <si>
    <t>Gruyter's Mellbourne</t>
  </si>
  <si>
    <t>Orchid's Karpata</t>
  </si>
  <si>
    <t>Tessa</t>
  </si>
  <si>
    <t>Dean Helmich</t>
  </si>
  <si>
    <t>Joyeuse du Campos</t>
  </si>
  <si>
    <t>Imke Boden</t>
  </si>
  <si>
    <t>Cappuccino van Paemel Z</t>
  </si>
  <si>
    <t>Wouw Vooruit, PC.</t>
  </si>
  <si>
    <t>Celine Mulders</t>
  </si>
  <si>
    <t>Lavita</t>
  </si>
  <si>
    <t>Floor Schilder</t>
  </si>
  <si>
    <t>Bobby</t>
  </si>
  <si>
    <t>Cala Luna Z</t>
  </si>
  <si>
    <t>Ons Genoegen, PC.</t>
  </si>
  <si>
    <t>Grensruitertjes, PC.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</si>
</sst>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2" x14ac:knownFonts="1">
    <font>
      <sz val="11"/>
      <color rgb="FF000000"/>
      <name val="Calibri"/>
      <family val="2"/>
      <charset val="1"/>
    </font>
    <font>
      <sz val="11"/>
      <color rgb="FF404040"/>
      <name val="Arial"/>
      <family val="2"/>
      <charset val="1"/>
    </font>
    <font>
      <b/>
      <sz val="22"/>
      <color rgb="FF000000"/>
      <name val="Calibri"/>
      <family val="2"/>
      <charset val="1"/>
    </font>
    <font>
      <sz val="11"/>
      <name val="Arial"/>
      <family val="2"/>
      <charset val="1"/>
    </font>
    <font>
      <b/>
      <sz val="16"/>
      <name val="Arial"/>
      <family val="2"/>
      <charset val="1"/>
    </font>
    <font>
      <sz val="14"/>
      <name val="Calibri"/>
      <family val="2"/>
      <charset val="1"/>
    </font>
    <font>
      <b/>
      <sz val="14"/>
      <color rgb="FFFF0000"/>
      <name val="Calibri"/>
      <family val="2"/>
      <charset val="1"/>
    </font>
    <font>
      <b/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92D050"/>
        <bgColor rgb="FFC0C0C0"/>
      </patternFill>
    </fill>
    <fill>
      <patternFill patternType="solid">
        <fgColor rgb="FFD9D9D9"/>
        <bgColor rgb="FFE0E0E0"/>
      </patternFill>
    </fill>
    <fill>
      <patternFill patternType="solid">
        <fgColor rgb="FFE0E0E0"/>
        <bgColor rgb="FFD9D9D9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0" fillId="0" borderId="0" applyBorder="0" applyProtection="0"/>
  </cellStyleXfs>
  <cellXfs count="74">
    <xf numFmtId="0" fontId="0" fillId="0" borderId="0" xfId="0"/>
    <xf numFmtId="0" fontId="0" fillId="2" borderId="0" xfId="0" applyFill="1"/>
    <xf numFmtId="164" fontId="1" fillId="0" borderId="0" xfId="0" applyNumberFormat="1" applyFont="1"/>
    <xf numFmtId="164" fontId="0" fillId="2" borderId="0" xfId="0" applyNumberForma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3" borderId="5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6" fillId="4" borderId="0" xfId="0" applyFont="1" applyFill="1"/>
    <xf numFmtId="164" fontId="5" fillId="4" borderId="0" xfId="0" applyNumberFormat="1" applyFont="1" applyFill="1" applyAlignment="1">
      <alignment horizontal="center"/>
    </xf>
    <xf numFmtId="0" fontId="5" fillId="4" borderId="9" xfId="0" applyFont="1" applyFill="1" applyBorder="1"/>
    <xf numFmtId="0" fontId="5" fillId="4" borderId="10" xfId="0" applyFont="1" applyFill="1" applyBorder="1"/>
    <xf numFmtId="164" fontId="5" fillId="4" borderId="10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13" xfId="0" applyFont="1" applyFill="1" applyBorder="1" applyAlignment="1">
      <alignment horizontal="center"/>
    </xf>
    <xf numFmtId="0" fontId="3" fillId="4" borderId="12" xfId="0" applyFont="1" applyFill="1" applyBorder="1"/>
    <xf numFmtId="0" fontId="3" fillId="4" borderId="0" xfId="0" applyFont="1" applyFill="1"/>
    <xf numFmtId="164" fontId="7" fillId="4" borderId="0" xfId="0" applyNumberFormat="1" applyFont="1" applyFill="1" applyAlignment="1">
      <alignment horizontal="center"/>
    </xf>
    <xf numFmtId="49" fontId="7" fillId="4" borderId="0" xfId="0" applyNumberFormat="1" applyFont="1" applyFill="1" applyAlignment="1">
      <alignment horizontal="center"/>
    </xf>
    <xf numFmtId="164" fontId="5" fillId="4" borderId="0" xfId="0" applyNumberFormat="1" applyFont="1" applyFill="1"/>
    <xf numFmtId="0" fontId="7" fillId="4" borderId="14" xfId="0" applyFont="1" applyFill="1" applyBorder="1"/>
    <xf numFmtId="0" fontId="7" fillId="4" borderId="15" xfId="0" applyFont="1" applyFill="1" applyBorder="1"/>
    <xf numFmtId="0" fontId="7" fillId="4" borderId="15" xfId="0" applyFont="1" applyFill="1" applyBorder="1" applyAlignment="1">
      <alignment horizontal="center"/>
    </xf>
    <xf numFmtId="164" fontId="7" fillId="4" borderId="15" xfId="0" applyNumberFormat="1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/>
    <xf numFmtId="0" fontId="7" fillId="4" borderId="16" xfId="0" applyFont="1" applyFill="1" applyBorder="1" applyAlignment="1">
      <alignment horizontal="center"/>
    </xf>
    <xf numFmtId="0" fontId="8" fillId="0" borderId="17" xfId="0" applyFont="1" applyBorder="1"/>
    <xf numFmtId="0" fontId="8" fillId="0" borderId="18" xfId="0" applyFont="1" applyBorder="1"/>
    <xf numFmtId="0" fontId="8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/>
    <xf numFmtId="1" fontId="5" fillId="0" borderId="17" xfId="0" applyNumberFormat="1" applyFont="1" applyBorder="1" applyAlignment="1">
      <alignment horizontal="center"/>
    </xf>
    <xf numFmtId="0" fontId="5" fillId="0" borderId="18" xfId="0" applyFont="1" applyBorder="1"/>
    <xf numFmtId="0" fontId="8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8" fillId="0" borderId="9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7" fillId="5" borderId="14" xfId="0" applyFont="1" applyFill="1" applyBorder="1"/>
    <xf numFmtId="0" fontId="7" fillId="5" borderId="15" xfId="0" applyFont="1" applyFill="1" applyBorder="1"/>
    <xf numFmtId="0" fontId="7" fillId="5" borderId="15" xfId="0" applyFont="1" applyFill="1" applyBorder="1" applyAlignment="1">
      <alignment horizontal="center"/>
    </xf>
    <xf numFmtId="0" fontId="8" fillId="0" borderId="19" xfId="0" applyFont="1" applyBorder="1"/>
    <xf numFmtId="0" fontId="5" fillId="0" borderId="9" xfId="0" applyFont="1" applyBorder="1"/>
    <xf numFmtId="0" fontId="5" fillId="0" borderId="0" xfId="0" applyFont="1"/>
    <xf numFmtId="0" fontId="8" fillId="0" borderId="0" xfId="0" applyFont="1" applyAlignment="1">
      <alignment vertical="center"/>
    </xf>
    <xf numFmtId="0" fontId="3" fillId="0" borderId="18" xfId="0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1" fontId="5" fillId="0" borderId="18" xfId="0" applyNumberFormat="1" applyFont="1" applyBorder="1"/>
    <xf numFmtId="1" fontId="3" fillId="0" borderId="0" xfId="0" applyNumberFormat="1" applyFont="1"/>
    <xf numFmtId="0" fontId="10" fillId="0" borderId="0" xfId="1" applyBorder="1" applyProtection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0" borderId="18" xfId="0" applyBorder="1"/>
    <xf numFmtId="0" fontId="7" fillId="4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" fontId="5" fillId="0" borderId="17" xfId="0" applyNumberFormat="1" applyFont="1" applyBorder="1"/>
    <xf numFmtId="0" fontId="10" fillId="0" borderId="18" xfId="1" applyBorder="1" applyProtection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0E0E0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zoomScale="125" zoomScaleNormal="125" workbookViewId="0"/>
  </sheetViews>
  <sheetFormatPr defaultColWidth="9.33203125" defaultRowHeight="14.4" x14ac:dyDescent="0.3"/>
  <cols>
    <col min="1" max="1" width="10.5546875" style="1" customWidth="1"/>
    <col min="2" max="16384" width="9.33203125" style="1"/>
  </cols>
  <sheetData>
    <row r="1" spans="1:12" x14ac:dyDescent="0.3">
      <c r="A1" s="2">
        <v>45788</v>
      </c>
      <c r="B1" s="1" t="s">
        <v>0</v>
      </c>
      <c r="C1" s="3"/>
    </row>
    <row r="2" spans="1:12" x14ac:dyDescent="0.3">
      <c r="A2" s="2">
        <v>45808</v>
      </c>
      <c r="B2" s="1" t="s">
        <v>1</v>
      </c>
    </row>
    <row r="3" spans="1:12" x14ac:dyDescent="0.3">
      <c r="A3" s="2">
        <v>45830</v>
      </c>
      <c r="B3" s="1" t="s">
        <v>2</v>
      </c>
    </row>
    <row r="6" spans="1:12" x14ac:dyDescent="0.3">
      <c r="G6" s="4"/>
      <c r="H6" s="5"/>
      <c r="I6" s="5"/>
      <c r="J6" s="5"/>
      <c r="K6" s="5"/>
      <c r="L6" s="6"/>
    </row>
    <row r="7" spans="1:12" ht="28.8" x14ac:dyDescent="0.55000000000000004">
      <c r="G7" s="7" t="s">
        <v>3</v>
      </c>
      <c r="H7" s="8"/>
      <c r="L7" s="9">
        <v>2</v>
      </c>
    </row>
    <row r="8" spans="1:12" x14ac:dyDescent="0.3">
      <c r="G8" s="10"/>
      <c r="H8" s="11"/>
      <c r="I8" s="11"/>
      <c r="J8" s="11"/>
      <c r="K8" s="11"/>
      <c r="L8" s="12"/>
    </row>
  </sheetData>
  <dataValidations count="1">
    <dataValidation type="whole" allowBlank="1" showInputMessage="1" showErrorMessage="1" sqref="L7" xr:uid="{00000000-0002-0000-0000-000000000000}">
      <formula1>0</formula1>
      <formula2>6</formula2>
    </dataValidation>
  </dataValidations>
  <pageMargins left="0.7" right="0.7" top="0.75" bottom="0.75" header="0.511811023622047" footer="0.511811023622047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="125" zoomScaleNormal="125" workbookViewId="0"/>
  </sheetViews>
  <sheetFormatPr defaultColWidth="8.6640625" defaultRowHeight="14.4" x14ac:dyDescent="0.3"/>
  <cols>
    <col min="1" max="1" width="6.33203125" customWidth="1"/>
    <col min="2" max="3" width="35.109375" customWidth="1"/>
    <col min="4" max="4" width="35.33203125" customWidth="1"/>
    <col min="7" max="7" width="17.21875" customWidth="1"/>
    <col min="8" max="8" width="17.109375" customWidth="1"/>
    <col min="9" max="9" width="17.44140625" customWidth="1"/>
  </cols>
  <sheetData>
    <row r="1" spans="1:14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18" x14ac:dyDescent="0.35">
      <c r="A3" s="16"/>
      <c r="B3" s="16"/>
      <c r="C3" s="16"/>
      <c r="D3" s="16"/>
      <c r="E3" s="16"/>
      <c r="F3" s="16"/>
      <c r="G3" s="16"/>
      <c r="H3" s="19"/>
      <c r="I3" s="17"/>
      <c r="J3" s="17"/>
      <c r="K3" s="17"/>
      <c r="L3" s="16"/>
      <c r="M3" s="16"/>
      <c r="N3" s="17"/>
    </row>
    <row r="4" spans="1:14" ht="18" x14ac:dyDescent="0.35">
      <c r="A4" s="20"/>
      <c r="B4" s="21"/>
      <c r="C4" s="21"/>
      <c r="D4" s="21"/>
      <c r="E4" s="21"/>
      <c r="F4" s="21"/>
      <c r="G4" s="21"/>
      <c r="H4" s="22"/>
      <c r="I4" s="23"/>
      <c r="J4" s="23"/>
      <c r="K4" s="23"/>
      <c r="L4" s="21"/>
      <c r="M4" s="21"/>
      <c r="N4" s="24"/>
    </row>
    <row r="5" spans="1:14" ht="18" x14ac:dyDescent="0.35">
      <c r="A5" s="25"/>
      <c r="B5" s="16"/>
      <c r="C5" s="16"/>
      <c r="D5" s="16"/>
      <c r="E5" s="16"/>
      <c r="F5" s="16"/>
      <c r="G5" s="17"/>
      <c r="H5" s="19"/>
      <c r="I5" s="17"/>
      <c r="J5" s="17"/>
      <c r="K5" s="17"/>
      <c r="L5" s="16"/>
      <c r="M5" s="16"/>
      <c r="N5" s="26"/>
    </row>
    <row r="6" spans="1:14" ht="18" x14ac:dyDescent="0.35">
      <c r="A6" s="27"/>
      <c r="B6" s="28"/>
      <c r="C6" s="16"/>
      <c r="D6" s="16"/>
      <c r="E6" s="16"/>
      <c r="F6" s="16"/>
      <c r="G6" s="29" t="s">
        <v>0</v>
      </c>
      <c r="H6" s="30" t="s">
        <v>1</v>
      </c>
      <c r="I6" s="30" t="s">
        <v>2</v>
      </c>
      <c r="J6" s="19"/>
      <c r="K6" s="19"/>
      <c r="L6" s="31"/>
      <c r="M6" s="31"/>
      <c r="N6" s="26"/>
    </row>
    <row r="7" spans="1:14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35">
        <v>45788</v>
      </c>
      <c r="H7" s="35">
        <v>45808</v>
      </c>
      <c r="I7" s="35">
        <v>45830</v>
      </c>
      <c r="J7" s="37"/>
      <c r="K7" s="37"/>
      <c r="L7" s="37" t="s">
        <v>11</v>
      </c>
      <c r="M7" s="37" t="s">
        <v>12</v>
      </c>
      <c r="N7" s="38" t="s">
        <v>13</v>
      </c>
    </row>
    <row r="8" spans="1:14" ht="18" x14ac:dyDescent="0.35">
      <c r="A8" s="40">
        <v>1</v>
      </c>
      <c r="B8" s="45" t="s">
        <v>14</v>
      </c>
      <c r="C8" s="45" t="s">
        <v>125</v>
      </c>
      <c r="D8" s="45"/>
      <c r="E8" s="41"/>
      <c r="F8" s="41" t="s">
        <v>126</v>
      </c>
      <c r="G8" s="41">
        <v>1</v>
      </c>
      <c r="H8" s="41">
        <v>5</v>
      </c>
      <c r="I8" s="41"/>
      <c r="J8" s="45"/>
      <c r="K8" s="45"/>
      <c r="L8" s="43">
        <f>IF(OR('Gereden wedstrijden'!$L$7=3,'Gereden wedstrijden'!$L$7=3),LARGE(G8:I8,1),0)</f>
        <v>0</v>
      </c>
      <c r="M8" s="43">
        <f>IF('Gereden wedstrijden'!$L$7=5,LARGE(G8:I8,2),0)</f>
        <v>0</v>
      </c>
      <c r="N8" s="44">
        <f t="shared" ref="N8:N29" si="0">SUM(G8:I8)-SUM(L8:M8)</f>
        <v>6</v>
      </c>
    </row>
    <row r="9" spans="1:14" ht="18" x14ac:dyDescent="0.35">
      <c r="A9" s="40">
        <f t="shared" ref="A9:A25" si="1">A8+1</f>
        <v>2</v>
      </c>
      <c r="B9" s="45" t="s">
        <v>127</v>
      </c>
      <c r="C9" s="45" t="s">
        <v>128</v>
      </c>
      <c r="D9" s="45"/>
      <c r="E9" s="41"/>
      <c r="F9" s="41" t="s">
        <v>126</v>
      </c>
      <c r="G9" s="41">
        <v>2</v>
      </c>
      <c r="H9" s="41">
        <v>16</v>
      </c>
      <c r="I9" s="41"/>
      <c r="J9" s="45"/>
      <c r="K9" s="45"/>
      <c r="L9" s="43">
        <f>IF(OR('Gereden wedstrijden'!$L$7=3,'Gereden wedstrijden'!$L$7=3),LARGE(G9:I9,1),0)</f>
        <v>0</v>
      </c>
      <c r="M9" s="43">
        <f>IF('Gereden wedstrijden'!$L$7=5,LARGE(G9:I9,2),0)</f>
        <v>0</v>
      </c>
      <c r="N9" s="44">
        <f t="shared" si="0"/>
        <v>18</v>
      </c>
    </row>
    <row r="10" spans="1:14" ht="18" x14ac:dyDescent="0.35">
      <c r="A10" s="40">
        <f t="shared" si="1"/>
        <v>3</v>
      </c>
      <c r="B10" s="45" t="s">
        <v>129</v>
      </c>
      <c r="C10" s="45" t="s">
        <v>130</v>
      </c>
      <c r="D10" s="45"/>
      <c r="E10" s="41"/>
      <c r="F10" s="41" t="s">
        <v>126</v>
      </c>
      <c r="G10" s="41">
        <v>3</v>
      </c>
      <c r="H10" s="41">
        <v>9</v>
      </c>
      <c r="I10" s="41"/>
      <c r="J10" s="45"/>
      <c r="K10" s="45"/>
      <c r="L10" s="43">
        <f>IF(OR('Gereden wedstrijden'!$L$7=3,'Gereden wedstrijden'!$L$7=3),LARGE(G10:I10,1),0)</f>
        <v>0</v>
      </c>
      <c r="M10" s="43">
        <f>IF('Gereden wedstrijden'!$L$7=5,LARGE(G10:I10,2),0)</f>
        <v>0</v>
      </c>
      <c r="N10" s="44">
        <f t="shared" si="0"/>
        <v>12</v>
      </c>
    </row>
    <row r="11" spans="1:14" ht="18" x14ac:dyDescent="0.35">
      <c r="A11" s="40">
        <f t="shared" si="1"/>
        <v>4</v>
      </c>
      <c r="B11" s="40" t="s">
        <v>131</v>
      </c>
      <c r="C11" s="40" t="s">
        <v>132</v>
      </c>
      <c r="D11" s="40"/>
      <c r="E11" s="41"/>
      <c r="F11" s="41" t="s">
        <v>126</v>
      </c>
      <c r="G11" s="42">
        <v>4</v>
      </c>
      <c r="H11" s="41">
        <v>15</v>
      </c>
      <c r="I11" s="41"/>
      <c r="J11" s="43"/>
      <c r="K11" s="43"/>
      <c r="L11" s="43">
        <f>IF(OR('Gereden wedstrijden'!$L$7=3,'Gereden wedstrijden'!$L$7=3),LARGE(G11:I11,1),0)</f>
        <v>0</v>
      </c>
      <c r="M11" s="43">
        <f>IF('Gereden wedstrijden'!$L$7=5,LARGE(G11:I11,2),0)</f>
        <v>0</v>
      </c>
      <c r="N11" s="44">
        <f t="shared" si="0"/>
        <v>19</v>
      </c>
    </row>
    <row r="12" spans="1:14" ht="18" x14ac:dyDescent="0.35">
      <c r="A12" s="40">
        <f t="shared" si="1"/>
        <v>5</v>
      </c>
      <c r="B12" s="45" t="s">
        <v>133</v>
      </c>
      <c r="C12" s="45" t="s">
        <v>134</v>
      </c>
      <c r="D12" s="45"/>
      <c r="E12" s="41"/>
      <c r="F12" s="41" t="s">
        <v>126</v>
      </c>
      <c r="G12" s="42">
        <v>5</v>
      </c>
      <c r="H12" s="41">
        <v>8</v>
      </c>
      <c r="I12" s="41"/>
      <c r="J12" s="45"/>
      <c r="K12" s="45"/>
      <c r="L12" s="43">
        <f>IF(OR('Gereden wedstrijden'!$L$7=3,'Gereden wedstrijden'!$L$7=3),LARGE(G12:I12,1),0)</f>
        <v>0</v>
      </c>
      <c r="M12" s="43">
        <f>IF('Gereden wedstrijden'!$L$7=5,LARGE(G12:I12,2),0)</f>
        <v>0</v>
      </c>
      <c r="N12" s="44">
        <f t="shared" si="0"/>
        <v>13</v>
      </c>
    </row>
    <row r="13" spans="1:14" ht="18" x14ac:dyDescent="0.35">
      <c r="A13" s="40">
        <f t="shared" si="1"/>
        <v>6</v>
      </c>
      <c r="B13" s="45" t="s">
        <v>109</v>
      </c>
      <c r="C13" s="45" t="s">
        <v>135</v>
      </c>
      <c r="D13" s="45"/>
      <c r="E13" s="41"/>
      <c r="F13" s="41" t="s">
        <v>126</v>
      </c>
      <c r="G13" s="42">
        <v>6</v>
      </c>
      <c r="H13" s="41">
        <v>1</v>
      </c>
      <c r="I13" s="41"/>
      <c r="J13" s="45"/>
      <c r="K13" s="45"/>
      <c r="L13" s="43">
        <f>IF(OR('Gereden wedstrijden'!$L$7=3,'Gereden wedstrijden'!$L$7=3),LARGE(G13:I13,1),0)</f>
        <v>0</v>
      </c>
      <c r="M13" s="43">
        <f>IF('Gereden wedstrijden'!$L$7=5,LARGE(G13:I13,2),0)</f>
        <v>0</v>
      </c>
      <c r="N13" s="44">
        <f t="shared" si="0"/>
        <v>7</v>
      </c>
    </row>
    <row r="14" spans="1:14" ht="18" x14ac:dyDescent="0.35">
      <c r="A14" s="40">
        <f t="shared" si="1"/>
        <v>7</v>
      </c>
      <c r="B14" s="45" t="s">
        <v>117</v>
      </c>
      <c r="C14" s="45" t="s">
        <v>136</v>
      </c>
      <c r="D14" s="45"/>
      <c r="E14" s="41"/>
      <c r="F14" s="41" t="s">
        <v>126</v>
      </c>
      <c r="G14" s="42">
        <v>7</v>
      </c>
      <c r="H14" s="41">
        <v>6</v>
      </c>
      <c r="I14" s="41"/>
      <c r="J14" s="45"/>
      <c r="K14" s="45"/>
      <c r="L14" s="43">
        <f>IF(OR('Gereden wedstrijden'!$L$7=3,'Gereden wedstrijden'!$L$7=3),LARGE(G14:I14,1),0)</f>
        <v>0</v>
      </c>
      <c r="M14" s="43">
        <f>IF('Gereden wedstrijden'!$L$7=5,LARGE(G14:I14,2),0)</f>
        <v>0</v>
      </c>
      <c r="N14" s="44">
        <f t="shared" si="0"/>
        <v>13</v>
      </c>
    </row>
    <row r="15" spans="1:14" ht="18" x14ac:dyDescent="0.35">
      <c r="A15" s="40">
        <f t="shared" si="1"/>
        <v>8</v>
      </c>
      <c r="B15" s="40" t="s">
        <v>137</v>
      </c>
      <c r="C15" s="40" t="s">
        <v>138</v>
      </c>
      <c r="D15" s="40"/>
      <c r="E15" s="41"/>
      <c r="F15" s="41" t="s">
        <v>126</v>
      </c>
      <c r="G15" s="42">
        <v>8</v>
      </c>
      <c r="H15" s="41">
        <v>13</v>
      </c>
      <c r="I15" s="41"/>
      <c r="J15" s="45"/>
      <c r="K15" s="45"/>
      <c r="L15" s="43">
        <f>IF(OR('Gereden wedstrijden'!$L$7=3,'Gereden wedstrijden'!$L$7=3),LARGE(G15:I15,1),0)</f>
        <v>0</v>
      </c>
      <c r="M15" s="43">
        <f>IF('Gereden wedstrijden'!$L$7=5,LARGE(G15:I15,2),0)</f>
        <v>0</v>
      </c>
      <c r="N15" s="44">
        <f t="shared" si="0"/>
        <v>21</v>
      </c>
    </row>
    <row r="16" spans="1:14" ht="18" x14ac:dyDescent="0.35">
      <c r="A16" s="40">
        <f t="shared" si="1"/>
        <v>9</v>
      </c>
      <c r="B16" s="45" t="s">
        <v>139</v>
      </c>
      <c r="C16" s="45" t="s">
        <v>140</v>
      </c>
      <c r="D16" s="45"/>
      <c r="E16" s="41"/>
      <c r="F16" s="41" t="s">
        <v>126</v>
      </c>
      <c r="G16" s="41">
        <v>9</v>
      </c>
      <c r="H16" s="41">
        <v>2</v>
      </c>
      <c r="I16" s="41"/>
      <c r="J16" s="45"/>
      <c r="K16" s="45"/>
      <c r="L16" s="43">
        <f>IF(OR('Gereden wedstrijden'!$L$7=3,'Gereden wedstrijden'!$L$7=3),LARGE(G16:I16,1),0)</f>
        <v>0</v>
      </c>
      <c r="M16" s="43">
        <f>IF('Gereden wedstrijden'!$L$7=5,LARGE(G16:I16,2),0)</f>
        <v>0</v>
      </c>
      <c r="N16" s="44">
        <f t="shared" si="0"/>
        <v>11</v>
      </c>
    </row>
    <row r="17" spans="1:14" ht="18" x14ac:dyDescent="0.35">
      <c r="A17" s="40">
        <f t="shared" si="1"/>
        <v>10</v>
      </c>
      <c r="B17" s="45" t="s">
        <v>54</v>
      </c>
      <c r="C17" s="45" t="s">
        <v>141</v>
      </c>
      <c r="D17" s="45"/>
      <c r="E17" s="41"/>
      <c r="F17" s="41" t="s">
        <v>126</v>
      </c>
      <c r="G17" s="41">
        <v>10</v>
      </c>
      <c r="H17" s="41">
        <v>3</v>
      </c>
      <c r="I17" s="41"/>
      <c r="J17" s="45"/>
      <c r="K17" s="45"/>
      <c r="L17" s="43">
        <f>IF(OR('Gereden wedstrijden'!$L$7=3,'Gereden wedstrijden'!$L$7=3),LARGE(G17:I17,1),0)</f>
        <v>0</v>
      </c>
      <c r="M17" s="43">
        <f>IF('Gereden wedstrijden'!$L$7=5,LARGE(G17:I17,2),0)</f>
        <v>0</v>
      </c>
      <c r="N17" s="44">
        <f t="shared" si="0"/>
        <v>13</v>
      </c>
    </row>
    <row r="18" spans="1:14" ht="18" x14ac:dyDescent="0.35">
      <c r="A18" s="40">
        <f t="shared" si="1"/>
        <v>11</v>
      </c>
      <c r="B18" s="45" t="s">
        <v>142</v>
      </c>
      <c r="C18" s="45" t="s">
        <v>143</v>
      </c>
      <c r="D18" s="45"/>
      <c r="E18" s="41"/>
      <c r="F18" s="41" t="s">
        <v>126</v>
      </c>
      <c r="G18" s="41">
        <v>11</v>
      </c>
      <c r="H18" s="41"/>
      <c r="I18" s="41"/>
      <c r="J18" s="45"/>
      <c r="K18" s="45"/>
      <c r="L18" s="43">
        <f>IF(OR('Gereden wedstrijden'!$L$7=3,'Gereden wedstrijden'!$L$7=3),LARGE(G18:I18,1),0)</f>
        <v>0</v>
      </c>
      <c r="M18" s="43">
        <f>IF('Gereden wedstrijden'!$L$7=5,LARGE(G18:I18,2),0)</f>
        <v>0</v>
      </c>
      <c r="N18" s="44">
        <f t="shared" si="0"/>
        <v>11</v>
      </c>
    </row>
    <row r="19" spans="1:14" ht="18" x14ac:dyDescent="0.35">
      <c r="A19" s="40">
        <f t="shared" si="1"/>
        <v>12</v>
      </c>
      <c r="B19" s="45" t="s">
        <v>144</v>
      </c>
      <c r="C19" s="45" t="s">
        <v>145</v>
      </c>
      <c r="D19" s="45"/>
      <c r="E19" s="41"/>
      <c r="F19" s="41" t="s">
        <v>126</v>
      </c>
      <c r="G19" s="42">
        <v>12</v>
      </c>
      <c r="H19" s="41">
        <v>7</v>
      </c>
      <c r="I19" s="41"/>
      <c r="J19" s="45"/>
      <c r="K19" s="45"/>
      <c r="L19" s="43">
        <f>IF(OR('Gereden wedstrijden'!$L$7=3,'Gereden wedstrijden'!$L$7=3),LARGE(G19:I19,1),0)</f>
        <v>0</v>
      </c>
      <c r="M19" s="43">
        <f>IF('Gereden wedstrijden'!$L$7=5,LARGE(G19:I19,2),0)</f>
        <v>0</v>
      </c>
      <c r="N19" s="44">
        <f t="shared" si="0"/>
        <v>19</v>
      </c>
    </row>
    <row r="20" spans="1:14" ht="18" x14ac:dyDescent="0.35">
      <c r="A20" s="40">
        <f t="shared" si="1"/>
        <v>13</v>
      </c>
      <c r="B20" s="45" t="s">
        <v>56</v>
      </c>
      <c r="C20" s="45" t="s">
        <v>146</v>
      </c>
      <c r="D20" s="45"/>
      <c r="E20" s="41"/>
      <c r="F20" s="41" t="s">
        <v>126</v>
      </c>
      <c r="G20" s="41">
        <v>13</v>
      </c>
      <c r="H20" s="41">
        <v>19</v>
      </c>
      <c r="I20" s="41"/>
      <c r="J20" s="45"/>
      <c r="K20" s="45"/>
      <c r="L20" s="43">
        <f>IF(OR('Gereden wedstrijden'!$L$7=3,'Gereden wedstrijden'!$L$7=3),LARGE(G20:I20,1),0)</f>
        <v>0</v>
      </c>
      <c r="M20" s="43">
        <f>IF('Gereden wedstrijden'!$L$7=5,LARGE(G20:I20,2),0)</f>
        <v>0</v>
      </c>
      <c r="N20" s="44">
        <f t="shared" si="0"/>
        <v>32</v>
      </c>
    </row>
    <row r="21" spans="1:14" ht="18" x14ac:dyDescent="0.35">
      <c r="A21" s="40">
        <f t="shared" si="1"/>
        <v>14</v>
      </c>
      <c r="B21" s="45" t="s">
        <v>147</v>
      </c>
      <c r="C21" s="45" t="s">
        <v>148</v>
      </c>
      <c r="D21" s="45"/>
      <c r="E21" s="41"/>
      <c r="F21" s="41" t="s">
        <v>126</v>
      </c>
      <c r="G21" s="42">
        <v>14</v>
      </c>
      <c r="H21" s="41">
        <v>21</v>
      </c>
      <c r="I21" s="41"/>
      <c r="J21" s="45"/>
      <c r="K21" s="45"/>
      <c r="L21" s="43">
        <f>IF(OR('Gereden wedstrijden'!$L$7=3,'Gereden wedstrijden'!$L$7=3),LARGE(G21:I21,1),0)</f>
        <v>0</v>
      </c>
      <c r="M21" s="43">
        <f>IF('Gereden wedstrijden'!$L$7=5,LARGE(G21:I21,2),0)</f>
        <v>0</v>
      </c>
      <c r="N21" s="44">
        <f t="shared" si="0"/>
        <v>35</v>
      </c>
    </row>
    <row r="22" spans="1:14" ht="18" x14ac:dyDescent="0.35">
      <c r="A22" s="40">
        <f t="shared" si="1"/>
        <v>15</v>
      </c>
      <c r="B22" s="45" t="s">
        <v>149</v>
      </c>
      <c r="C22" s="45" t="s">
        <v>150</v>
      </c>
      <c r="D22" s="45"/>
      <c r="E22" s="41"/>
      <c r="F22" s="41" t="s">
        <v>126</v>
      </c>
      <c r="G22" s="42">
        <v>15</v>
      </c>
      <c r="H22" s="41"/>
      <c r="I22" s="41"/>
      <c r="J22" s="45"/>
      <c r="K22" s="45"/>
      <c r="L22" s="43">
        <f>IF(OR('Gereden wedstrijden'!$L$7=3,'Gereden wedstrijden'!$L$7=3),LARGE(G22:I22,1),0)</f>
        <v>0</v>
      </c>
      <c r="M22" s="43">
        <f>IF('Gereden wedstrijden'!$L$7=5,LARGE(G22:I22,2),0)</f>
        <v>0</v>
      </c>
      <c r="N22" s="44">
        <f t="shared" si="0"/>
        <v>15</v>
      </c>
    </row>
    <row r="23" spans="1:14" ht="18" x14ac:dyDescent="0.35">
      <c r="A23" s="40">
        <f t="shared" si="1"/>
        <v>16</v>
      </c>
      <c r="B23" s="45" t="s">
        <v>151</v>
      </c>
      <c r="C23" s="45" t="s">
        <v>152</v>
      </c>
      <c r="D23" s="45"/>
      <c r="E23" s="41"/>
      <c r="F23" s="41" t="s">
        <v>126</v>
      </c>
      <c r="G23" s="41">
        <v>16</v>
      </c>
      <c r="H23" s="41"/>
      <c r="I23" s="41"/>
      <c r="J23" s="45"/>
      <c r="K23" s="45"/>
      <c r="L23" s="43">
        <f>IF(OR('Gereden wedstrijden'!$L$7=3,'Gereden wedstrijden'!$L$7=3),LARGE(G23:I23,1),0)</f>
        <v>0</v>
      </c>
      <c r="M23" s="43">
        <f>IF('Gereden wedstrijden'!$L$7=5,LARGE(G23:I23,2),0)</f>
        <v>0</v>
      </c>
      <c r="N23" s="44">
        <f t="shared" si="0"/>
        <v>16</v>
      </c>
    </row>
    <row r="24" spans="1:14" ht="18" x14ac:dyDescent="0.35">
      <c r="A24" s="40">
        <f t="shared" si="1"/>
        <v>17</v>
      </c>
      <c r="B24" s="45" t="s">
        <v>64</v>
      </c>
      <c r="C24" s="45" t="s">
        <v>71</v>
      </c>
      <c r="D24" s="45"/>
      <c r="E24" s="41"/>
      <c r="F24" s="41" t="s">
        <v>126</v>
      </c>
      <c r="G24" s="41">
        <v>17</v>
      </c>
      <c r="H24" s="41"/>
      <c r="I24" s="41"/>
      <c r="J24" s="45"/>
      <c r="K24" s="45"/>
      <c r="L24" s="43">
        <f>IF(OR('Gereden wedstrijden'!$L$7=3,'Gereden wedstrijden'!$L$7=3),LARGE(G24:I24,1),0)</f>
        <v>0</v>
      </c>
      <c r="M24" s="43">
        <f>IF('Gereden wedstrijden'!$L$7=5,LARGE(G24:I24,2),0)</f>
        <v>0</v>
      </c>
      <c r="N24" s="44">
        <f t="shared" si="0"/>
        <v>17</v>
      </c>
    </row>
    <row r="25" spans="1:14" ht="18" x14ac:dyDescent="0.35">
      <c r="A25" s="40">
        <f t="shared" si="1"/>
        <v>18</v>
      </c>
      <c r="B25" s="45" t="s">
        <v>153</v>
      </c>
      <c r="C25" s="45" t="s">
        <v>154</v>
      </c>
      <c r="D25" s="45"/>
      <c r="E25" s="41"/>
      <c r="F25" s="41" t="s">
        <v>126</v>
      </c>
      <c r="G25" s="41"/>
      <c r="H25" s="41">
        <v>4</v>
      </c>
      <c r="I25" s="41"/>
      <c r="J25" s="45"/>
      <c r="K25" s="45"/>
      <c r="L25" s="43">
        <f>IF(OR('Gereden wedstrijden'!$L$7=3,'Gereden wedstrijden'!$L$7=3),LARGE(G25:I25,1),0)</f>
        <v>0</v>
      </c>
      <c r="M25" s="43">
        <f>IF('Gereden wedstrijden'!$L$7=5,LARGE(G25:I25,2),0)</f>
        <v>0</v>
      </c>
      <c r="N25" s="44">
        <f t="shared" si="0"/>
        <v>4</v>
      </c>
    </row>
    <row r="26" spans="1:14" ht="18" x14ac:dyDescent="0.35">
      <c r="A26" s="40">
        <v>19</v>
      </c>
      <c r="B26" s="40" t="s">
        <v>155</v>
      </c>
      <c r="C26" s="40" t="s">
        <v>156</v>
      </c>
      <c r="D26" s="40"/>
      <c r="E26" s="41"/>
      <c r="F26" s="41" t="s">
        <v>126</v>
      </c>
      <c r="G26" s="42"/>
      <c r="H26" s="41">
        <v>11</v>
      </c>
      <c r="I26" s="41"/>
      <c r="J26" s="45"/>
      <c r="K26" s="45"/>
      <c r="L26" s="43">
        <f>IF(OR('Gereden wedstrijden'!$L$7=3,'Gereden wedstrijden'!$L$7=3),LARGE(G26:I26,1),0)</f>
        <v>0</v>
      </c>
      <c r="M26" s="43">
        <f>IF('Gereden wedstrijden'!$L$7=5,LARGE(G26:I26,2),0)</f>
        <v>0</v>
      </c>
      <c r="N26" s="44">
        <f t="shared" si="0"/>
        <v>11</v>
      </c>
    </row>
    <row r="27" spans="1:14" ht="18" x14ac:dyDescent="0.35">
      <c r="A27" s="40">
        <v>20</v>
      </c>
      <c r="B27" s="45" t="s">
        <v>157</v>
      </c>
      <c r="C27" s="45" t="s">
        <v>158</v>
      </c>
      <c r="D27" s="45"/>
      <c r="E27" s="41"/>
      <c r="F27" s="41" t="s">
        <v>126</v>
      </c>
      <c r="G27" s="41"/>
      <c r="H27" s="41">
        <v>12</v>
      </c>
      <c r="I27" s="41"/>
      <c r="J27" s="45"/>
      <c r="K27" s="45"/>
      <c r="L27" s="43">
        <f>IF(OR('Gereden wedstrijden'!$L$7=3,'Gereden wedstrijden'!$L$7=3),LARGE(G27:I27,1),0)</f>
        <v>0</v>
      </c>
      <c r="M27" s="43">
        <f>IF('Gereden wedstrijden'!$L$7=5,LARGE(G27:I27,2),0)</f>
        <v>0</v>
      </c>
      <c r="N27" s="44">
        <f t="shared" si="0"/>
        <v>12</v>
      </c>
    </row>
    <row r="28" spans="1:14" ht="18" x14ac:dyDescent="0.35">
      <c r="A28" s="40">
        <v>21</v>
      </c>
      <c r="B28" s="45" t="s">
        <v>159</v>
      </c>
      <c r="C28" s="45" t="s">
        <v>160</v>
      </c>
      <c r="D28" s="45"/>
      <c r="E28" s="41"/>
      <c r="F28" s="41" t="s">
        <v>126</v>
      </c>
      <c r="G28" s="41"/>
      <c r="H28" s="41">
        <v>14</v>
      </c>
      <c r="I28" s="41"/>
      <c r="J28" s="45"/>
      <c r="K28" s="45"/>
      <c r="L28" s="43">
        <f>IF(OR('Gereden wedstrijden'!$L$7=3,'Gereden wedstrijden'!$L$7=3),LARGE(G28:I28,1),0)</f>
        <v>0</v>
      </c>
      <c r="M28" s="43">
        <f>IF('Gereden wedstrijden'!$L$7=5,LARGE(G28:I28,2),0)</f>
        <v>0</v>
      </c>
      <c r="N28" s="44">
        <f t="shared" si="0"/>
        <v>14</v>
      </c>
    </row>
    <row r="29" spans="1:14" ht="18" x14ac:dyDescent="0.35">
      <c r="A29" s="40">
        <v>22</v>
      </c>
      <c r="B29" s="45" t="s">
        <v>161</v>
      </c>
      <c r="C29" s="45" t="s">
        <v>162</v>
      </c>
      <c r="D29" s="45"/>
      <c r="E29" s="41"/>
      <c r="F29" s="41" t="s">
        <v>126</v>
      </c>
      <c r="G29" s="41"/>
      <c r="H29" s="41">
        <v>17</v>
      </c>
      <c r="I29" s="41"/>
      <c r="J29" s="45"/>
      <c r="K29" s="45"/>
      <c r="L29" s="43">
        <f>IF(OR('Gereden wedstrijden'!$L$7=3,'Gereden wedstrijden'!$L$7=3),LARGE(G29:I29,1),0)</f>
        <v>0</v>
      </c>
      <c r="M29" s="43">
        <f>IF('Gereden wedstrijden'!$L$7=5,LARGE(G29:I29,2),0)</f>
        <v>0</v>
      </c>
      <c r="N29" s="44">
        <f t="shared" si="0"/>
        <v>17</v>
      </c>
    </row>
    <row r="30" spans="1:14" ht="18" x14ac:dyDescent="0.35">
      <c r="A30" s="66" t="s">
        <v>163</v>
      </c>
      <c r="B30" s="58" t="s">
        <v>164</v>
      </c>
      <c r="C30" s="58" t="s">
        <v>165</v>
      </c>
      <c r="D30" s="58"/>
      <c r="E30" s="67"/>
      <c r="F30" s="67" t="s">
        <v>126</v>
      </c>
      <c r="G30" s="67"/>
      <c r="H30" s="67">
        <v>18</v>
      </c>
      <c r="I30" s="67"/>
      <c r="J30" s="58"/>
      <c r="K30" s="58"/>
      <c r="L30" s="58"/>
      <c r="M30" s="58"/>
      <c r="N30" s="68"/>
    </row>
    <row r="31" spans="1:14" ht="18" x14ac:dyDescent="0.35">
      <c r="A31" s="66">
        <v>24</v>
      </c>
      <c r="B31" s="58" t="s">
        <v>166</v>
      </c>
      <c r="C31" s="58" t="s">
        <v>167</v>
      </c>
      <c r="D31" s="58"/>
      <c r="E31" s="67"/>
      <c r="F31" s="67" t="s">
        <v>126</v>
      </c>
      <c r="G31" s="67"/>
      <c r="H31" s="67">
        <v>20</v>
      </c>
      <c r="I31" s="67"/>
      <c r="J31" s="58"/>
      <c r="K31" s="58"/>
      <c r="L31" s="58"/>
      <c r="M31" s="58"/>
      <c r="N31" s="68"/>
    </row>
    <row r="32" spans="1:14" ht="18" x14ac:dyDescent="0.35">
      <c r="A32" s="66"/>
      <c r="B32" s="58"/>
      <c r="C32" s="58"/>
      <c r="D32" s="58"/>
      <c r="E32" s="67"/>
      <c r="F32" s="67"/>
      <c r="G32" s="67"/>
      <c r="H32" s="67"/>
      <c r="I32" s="67"/>
      <c r="J32" s="58"/>
      <c r="K32" s="58"/>
      <c r="L32" s="58"/>
      <c r="M32" s="58"/>
      <c r="N32" s="68"/>
    </row>
    <row r="33" spans="1:14" ht="18" x14ac:dyDescent="0.35">
      <c r="A33" s="66"/>
      <c r="B33" s="58"/>
      <c r="C33" s="58"/>
      <c r="D33" s="58"/>
      <c r="E33" s="67"/>
      <c r="F33" s="67"/>
      <c r="G33" s="67"/>
      <c r="H33" s="67"/>
      <c r="I33" s="67"/>
      <c r="J33" s="58"/>
      <c r="K33" s="58"/>
      <c r="L33" s="58"/>
      <c r="M33" s="58"/>
      <c r="N33" s="68"/>
    </row>
    <row r="34" spans="1:14" ht="18" x14ac:dyDescent="0.35">
      <c r="A34" s="66"/>
      <c r="B34" s="58"/>
      <c r="C34" s="58"/>
      <c r="D34" s="58"/>
      <c r="E34" s="67"/>
      <c r="F34" s="67"/>
      <c r="G34" s="67"/>
      <c r="H34" s="67"/>
      <c r="I34" s="67"/>
      <c r="J34" s="58"/>
      <c r="K34" s="58"/>
      <c r="L34" s="58"/>
      <c r="M34" s="58"/>
      <c r="N34" s="68"/>
    </row>
    <row r="35" spans="1:14" ht="18" x14ac:dyDescent="0.35">
      <c r="A35" s="66"/>
      <c r="B35" s="58"/>
      <c r="C35" s="58"/>
      <c r="D35" s="58"/>
      <c r="E35" s="67"/>
      <c r="F35" s="67"/>
      <c r="G35" s="67"/>
      <c r="H35" s="67"/>
      <c r="I35" s="67"/>
      <c r="J35" s="58"/>
      <c r="K35" s="58"/>
      <c r="L35" s="58"/>
      <c r="M35" s="58"/>
      <c r="N35" s="68"/>
    </row>
    <row r="36" spans="1:14" ht="18" x14ac:dyDescent="0.35">
      <c r="A36" s="66"/>
      <c r="B36" s="58"/>
      <c r="C36" s="58"/>
      <c r="D36" s="58"/>
      <c r="E36" s="67"/>
      <c r="F36" s="67"/>
      <c r="G36" s="67"/>
      <c r="H36" s="67"/>
      <c r="I36" s="67"/>
      <c r="J36" s="58"/>
      <c r="K36" s="58"/>
      <c r="L36" s="58"/>
      <c r="M36" s="58"/>
      <c r="N36" s="6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1"/>
  <sheetViews>
    <sheetView topLeftCell="C1" zoomScale="125" zoomScaleNormal="125" workbookViewId="0">
      <selection activeCell="C1" sqref="C1"/>
    </sheetView>
  </sheetViews>
  <sheetFormatPr defaultColWidth="8.6640625" defaultRowHeight="14.4" x14ac:dyDescent="0.3"/>
  <cols>
    <col min="1" max="1" width="6.21875" customWidth="1"/>
    <col min="2" max="4" width="35.6640625" customWidth="1"/>
    <col min="5" max="6" width="7.109375" customWidth="1"/>
    <col min="7" max="7" width="11.5546875" hidden="1" customWidth="1"/>
    <col min="8" max="10" width="18.44140625" customWidth="1"/>
    <col min="11" max="12" width="18.44140625" hidden="1" customWidth="1"/>
    <col min="13" max="13" width="10" hidden="1" customWidth="1"/>
    <col min="14" max="14" width="15.109375" hidden="1" customWidth="1"/>
    <col min="15" max="15" width="15.6640625" customWidth="1"/>
  </cols>
  <sheetData>
    <row r="1" spans="1:16" s="13" customFormat="1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s="13" customFormat="1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6"/>
      <c r="G5" s="17"/>
      <c r="H5" s="17"/>
      <c r="I5" s="19"/>
      <c r="J5" s="17"/>
      <c r="K5" s="17"/>
      <c r="L5" s="17"/>
      <c r="M5" s="16"/>
      <c r="N5" s="16"/>
      <c r="O5" s="26"/>
    </row>
    <row r="6" spans="1:16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7"/>
      <c r="L7" s="37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5" t="s">
        <v>168</v>
      </c>
      <c r="C8" s="45" t="s">
        <v>169</v>
      </c>
      <c r="D8" s="45"/>
      <c r="E8" s="41"/>
      <c r="F8" s="41" t="s">
        <v>126</v>
      </c>
      <c r="G8" s="41" t="s">
        <v>94</v>
      </c>
      <c r="H8" s="41">
        <v>1</v>
      </c>
      <c r="I8" s="41">
        <v>16</v>
      </c>
      <c r="J8" s="41"/>
      <c r="K8" s="45"/>
      <c r="L8" s="45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 t="shared" ref="O8:O29" si="0">SUM(H8:J8)-SUM(M8:N8)</f>
        <v>17</v>
      </c>
    </row>
    <row r="9" spans="1:16" ht="18" x14ac:dyDescent="0.35">
      <c r="A9" s="40">
        <f t="shared" ref="A9:A26" si="1">A8+1</f>
        <v>2</v>
      </c>
      <c r="B9" s="45" t="s">
        <v>109</v>
      </c>
      <c r="C9" s="45" t="s">
        <v>170</v>
      </c>
      <c r="D9" s="45"/>
      <c r="E9" s="41"/>
      <c r="F9" s="41" t="s">
        <v>126</v>
      </c>
      <c r="G9" s="41" t="s">
        <v>94</v>
      </c>
      <c r="H9" s="41">
        <v>2</v>
      </c>
      <c r="I9" s="41">
        <v>2</v>
      </c>
      <c r="J9" s="41"/>
      <c r="K9" s="45"/>
      <c r="L9" s="45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 t="shared" si="0"/>
        <v>4</v>
      </c>
    </row>
    <row r="10" spans="1:16" ht="18" x14ac:dyDescent="0.35">
      <c r="A10" s="40">
        <f t="shared" si="1"/>
        <v>3</v>
      </c>
      <c r="B10" s="45" t="s">
        <v>171</v>
      </c>
      <c r="C10" s="45" t="s">
        <v>172</v>
      </c>
      <c r="D10" s="45"/>
      <c r="E10" s="41"/>
      <c r="F10" s="41" t="s">
        <v>126</v>
      </c>
      <c r="G10" s="41"/>
      <c r="H10" s="41">
        <v>3</v>
      </c>
      <c r="I10" s="41">
        <v>13</v>
      </c>
      <c r="J10" s="41"/>
      <c r="K10" s="45"/>
      <c r="L10" s="45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 t="shared" si="0"/>
        <v>16</v>
      </c>
    </row>
    <row r="11" spans="1:16" ht="18" x14ac:dyDescent="0.35">
      <c r="A11" s="40">
        <f t="shared" si="1"/>
        <v>4</v>
      </c>
      <c r="B11" s="40" t="s">
        <v>173</v>
      </c>
      <c r="C11" s="40" t="s">
        <v>174</v>
      </c>
      <c r="D11" s="40"/>
      <c r="E11" s="41"/>
      <c r="F11" s="41" t="s">
        <v>126</v>
      </c>
      <c r="G11" s="42" t="s">
        <v>18</v>
      </c>
      <c r="H11" s="42">
        <v>4</v>
      </c>
      <c r="I11" s="41">
        <v>4</v>
      </c>
      <c r="J11" s="41"/>
      <c r="K11" s="43"/>
      <c r="L11" s="43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 t="shared" si="0"/>
        <v>8</v>
      </c>
    </row>
    <row r="12" spans="1:16" ht="18" x14ac:dyDescent="0.35">
      <c r="A12" s="40">
        <f t="shared" si="1"/>
        <v>5</v>
      </c>
      <c r="B12" s="45" t="s">
        <v>157</v>
      </c>
      <c r="C12" s="45" t="s">
        <v>175</v>
      </c>
      <c r="D12" s="45"/>
      <c r="E12" s="41"/>
      <c r="F12" s="41" t="s">
        <v>126</v>
      </c>
      <c r="G12" s="41" t="s">
        <v>94</v>
      </c>
      <c r="H12" s="42">
        <v>5</v>
      </c>
      <c r="I12" s="41">
        <v>10</v>
      </c>
      <c r="J12" s="41"/>
      <c r="K12" s="45"/>
      <c r="L12" s="45"/>
      <c r="M12" s="43">
        <f>IF(OR('Gereden wedstrijden'!$L$7=3,'Gereden wedstrijden'!$L$7=3),LARGE(H12:J12,1),0)</f>
        <v>0</v>
      </c>
      <c r="N12" s="43">
        <f>IF('Gereden wedstrijden'!$L$7=5,LARGE(H12:J12,2),0)</f>
        <v>0</v>
      </c>
      <c r="O12" s="44">
        <f t="shared" si="0"/>
        <v>15</v>
      </c>
    </row>
    <row r="13" spans="1:16" ht="18" x14ac:dyDescent="0.35">
      <c r="A13" s="40">
        <f t="shared" si="1"/>
        <v>6</v>
      </c>
      <c r="B13" s="45" t="s">
        <v>113</v>
      </c>
      <c r="C13" s="45" t="s">
        <v>176</v>
      </c>
      <c r="D13" s="45"/>
      <c r="E13" s="41"/>
      <c r="F13" s="41" t="s">
        <v>126</v>
      </c>
      <c r="G13" s="41" t="s">
        <v>94</v>
      </c>
      <c r="H13" s="42">
        <v>6</v>
      </c>
      <c r="I13" s="41">
        <v>3</v>
      </c>
      <c r="J13" s="41"/>
      <c r="K13" s="45"/>
      <c r="L13" s="45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 t="shared" si="0"/>
        <v>9</v>
      </c>
    </row>
    <row r="14" spans="1:16" ht="18" x14ac:dyDescent="0.35">
      <c r="A14" s="40">
        <f t="shared" si="1"/>
        <v>7</v>
      </c>
      <c r="B14" s="45" t="s">
        <v>177</v>
      </c>
      <c r="C14" s="45" t="s">
        <v>178</v>
      </c>
      <c r="D14" s="45"/>
      <c r="E14" s="41"/>
      <c r="F14" s="41" t="s">
        <v>126</v>
      </c>
      <c r="G14" s="41" t="s">
        <v>94</v>
      </c>
      <c r="H14" s="42">
        <v>7</v>
      </c>
      <c r="I14" s="41">
        <v>14</v>
      </c>
      <c r="J14" s="41"/>
      <c r="K14" s="45"/>
      <c r="L14" s="45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 t="shared" si="0"/>
        <v>21</v>
      </c>
    </row>
    <row r="15" spans="1:16" ht="18" x14ac:dyDescent="0.35">
      <c r="A15" s="40">
        <f t="shared" si="1"/>
        <v>8</v>
      </c>
      <c r="B15" s="40" t="s">
        <v>109</v>
      </c>
      <c r="C15" s="40" t="s">
        <v>179</v>
      </c>
      <c r="D15" s="40"/>
      <c r="E15" s="41"/>
      <c r="F15" s="41" t="s">
        <v>126</v>
      </c>
      <c r="G15" s="42"/>
      <c r="H15" s="42">
        <v>8</v>
      </c>
      <c r="I15" s="41">
        <v>6</v>
      </c>
      <c r="J15" s="41"/>
      <c r="K15" s="45"/>
      <c r="L15" s="45"/>
      <c r="M15" s="43">
        <f>IF(OR('Gereden wedstrijden'!$L$7=3,'Gereden wedstrijden'!$L$7=3),LARGE(H15:J15,1),0)</f>
        <v>0</v>
      </c>
      <c r="N15" s="43">
        <f>IF('Gereden wedstrijden'!$L$7=5,LARGE(H15:J15,2),0)</f>
        <v>0</v>
      </c>
      <c r="O15" s="44">
        <f t="shared" si="0"/>
        <v>14</v>
      </c>
    </row>
    <row r="16" spans="1:16" ht="18" x14ac:dyDescent="0.35">
      <c r="A16" s="40">
        <f t="shared" si="1"/>
        <v>9</v>
      </c>
      <c r="B16" s="45" t="s">
        <v>72</v>
      </c>
      <c r="C16" s="45" t="s">
        <v>180</v>
      </c>
      <c r="D16" s="45"/>
      <c r="E16" s="41"/>
      <c r="F16" s="41" t="s">
        <v>126</v>
      </c>
      <c r="G16" s="41" t="s">
        <v>94</v>
      </c>
      <c r="H16" s="41">
        <v>9</v>
      </c>
      <c r="I16" s="41"/>
      <c r="J16" s="41"/>
      <c r="K16" s="45"/>
      <c r="L16" s="45"/>
      <c r="M16" s="43">
        <f>IF(OR('Gereden wedstrijden'!$L$7=3,'Gereden wedstrijden'!$L$7=3),LARGE(H16:J16,1),0)</f>
        <v>0</v>
      </c>
      <c r="N16" s="43">
        <f>IF('Gereden wedstrijden'!$L$7=5,LARGE(H16:J16,2),0)</f>
        <v>0</v>
      </c>
      <c r="O16" s="44">
        <f t="shared" si="0"/>
        <v>9</v>
      </c>
    </row>
    <row r="17" spans="1:15" ht="18" x14ac:dyDescent="0.35">
      <c r="A17" s="40">
        <f t="shared" si="1"/>
        <v>10</v>
      </c>
      <c r="B17" s="45" t="s">
        <v>181</v>
      </c>
      <c r="C17" s="45" t="s">
        <v>182</v>
      </c>
      <c r="D17" s="45"/>
      <c r="E17" s="41"/>
      <c r="F17" s="41" t="s">
        <v>126</v>
      </c>
      <c r="G17" s="41" t="s">
        <v>94</v>
      </c>
      <c r="H17" s="41">
        <v>10</v>
      </c>
      <c r="I17" s="41"/>
      <c r="J17" s="41"/>
      <c r="K17" s="45"/>
      <c r="L17" s="45"/>
      <c r="M17" s="43">
        <f>IF(OR('Gereden wedstrijden'!$L$7=3,'Gereden wedstrijden'!$L$7=3),LARGE(H17:J17,1),0)</f>
        <v>0</v>
      </c>
      <c r="N17" s="43">
        <f>IF('Gereden wedstrijden'!$L$7=5,LARGE(H17:J17,2),0)</f>
        <v>0</v>
      </c>
      <c r="O17" s="44">
        <f t="shared" si="0"/>
        <v>10</v>
      </c>
    </row>
    <row r="18" spans="1:15" ht="18" x14ac:dyDescent="0.35">
      <c r="A18" s="40">
        <f t="shared" si="1"/>
        <v>11</v>
      </c>
      <c r="B18" s="45" t="s">
        <v>183</v>
      </c>
      <c r="C18" s="45" t="s">
        <v>184</v>
      </c>
      <c r="D18" s="45"/>
      <c r="E18" s="41"/>
      <c r="F18" s="41" t="s">
        <v>126</v>
      </c>
      <c r="G18" s="41" t="s">
        <v>94</v>
      </c>
      <c r="H18" s="41">
        <v>11</v>
      </c>
      <c r="I18" s="41">
        <v>12</v>
      </c>
      <c r="J18" s="41"/>
      <c r="K18" s="45"/>
      <c r="L18" s="45"/>
      <c r="M18" s="43">
        <f>IF(OR('Gereden wedstrijden'!$L$7=3,'Gereden wedstrijden'!$L$7=3),LARGE(H18:J18,1),0)</f>
        <v>0</v>
      </c>
      <c r="N18" s="43">
        <f>IF('Gereden wedstrijden'!$L$7=5,LARGE(H18:J18,2),0)</f>
        <v>0</v>
      </c>
      <c r="O18" s="44">
        <f t="shared" si="0"/>
        <v>23</v>
      </c>
    </row>
    <row r="19" spans="1:15" ht="18" x14ac:dyDescent="0.35">
      <c r="A19" s="40">
        <f t="shared" si="1"/>
        <v>12</v>
      </c>
      <c r="B19" s="45" t="s">
        <v>185</v>
      </c>
      <c r="C19" s="45" t="s">
        <v>186</v>
      </c>
      <c r="D19" s="45"/>
      <c r="E19" s="41"/>
      <c r="F19" s="41" t="s">
        <v>126</v>
      </c>
      <c r="G19" s="41" t="s">
        <v>94</v>
      </c>
      <c r="H19" s="42">
        <v>12</v>
      </c>
      <c r="I19" s="41">
        <v>18</v>
      </c>
      <c r="J19" s="41"/>
      <c r="K19" s="45"/>
      <c r="L19" s="45"/>
      <c r="M19" s="43">
        <f>IF(OR('Gereden wedstrijden'!$L$7=3,'Gereden wedstrijden'!$L$7=3),LARGE(H19:J19,1),0)</f>
        <v>0</v>
      </c>
      <c r="N19" s="43">
        <f>IF('Gereden wedstrijden'!$L$7=5,LARGE(H19:J19,2),0)</f>
        <v>0</v>
      </c>
      <c r="O19" s="44">
        <f t="shared" si="0"/>
        <v>30</v>
      </c>
    </row>
    <row r="20" spans="1:15" ht="18" x14ac:dyDescent="0.35">
      <c r="A20" s="40">
        <f t="shared" si="1"/>
        <v>13</v>
      </c>
      <c r="B20" s="45" t="s">
        <v>187</v>
      </c>
      <c r="C20" s="45" t="s">
        <v>188</v>
      </c>
      <c r="D20" s="45"/>
      <c r="E20" s="41"/>
      <c r="F20" s="41" t="s">
        <v>126</v>
      </c>
      <c r="G20" s="41" t="s">
        <v>94</v>
      </c>
      <c r="H20" s="41">
        <v>13</v>
      </c>
      <c r="I20" s="41">
        <v>9</v>
      </c>
      <c r="J20" s="41"/>
      <c r="K20" s="45"/>
      <c r="L20" s="45"/>
      <c r="M20" s="43">
        <f>IF(OR('Gereden wedstrijden'!$L$7=3,'Gereden wedstrijden'!$L$7=3),LARGE(H20:J20,1),0)</f>
        <v>0</v>
      </c>
      <c r="N20" s="43">
        <f>IF('Gereden wedstrijden'!$L$7=5,LARGE(H20:J20,2),0)</f>
        <v>0</v>
      </c>
      <c r="O20" s="44">
        <f t="shared" si="0"/>
        <v>22</v>
      </c>
    </row>
    <row r="21" spans="1:15" ht="18" x14ac:dyDescent="0.35">
      <c r="A21" s="40">
        <f t="shared" si="1"/>
        <v>14</v>
      </c>
      <c r="B21" s="45" t="s">
        <v>76</v>
      </c>
      <c r="C21" s="45" t="s">
        <v>189</v>
      </c>
      <c r="D21" s="45"/>
      <c r="E21" s="41"/>
      <c r="F21" s="41" t="s">
        <v>126</v>
      </c>
      <c r="G21" s="41" t="s">
        <v>94</v>
      </c>
      <c r="H21" s="42">
        <v>14</v>
      </c>
      <c r="I21" s="41">
        <v>1</v>
      </c>
      <c r="J21" s="41"/>
      <c r="K21" s="45"/>
      <c r="L21" s="45"/>
      <c r="M21" s="43">
        <f>IF(OR('Gereden wedstrijden'!$L$7=3,'Gereden wedstrijden'!$L$7=3),LARGE(H21:J21,1),0)</f>
        <v>0</v>
      </c>
      <c r="N21" s="43">
        <f>IF('Gereden wedstrijden'!$L$7=5,LARGE(H21:J21,2),0)</f>
        <v>0</v>
      </c>
      <c r="O21" s="44">
        <f t="shared" si="0"/>
        <v>15</v>
      </c>
    </row>
    <row r="22" spans="1:15" ht="18" x14ac:dyDescent="0.35">
      <c r="A22" s="40">
        <f t="shared" si="1"/>
        <v>15</v>
      </c>
      <c r="B22" s="45" t="s">
        <v>190</v>
      </c>
      <c r="C22" s="45" t="s">
        <v>191</v>
      </c>
      <c r="D22" s="45"/>
      <c r="E22" s="41"/>
      <c r="F22" s="41" t="s">
        <v>126</v>
      </c>
      <c r="G22" s="41" t="s">
        <v>94</v>
      </c>
      <c r="H22" s="42">
        <v>15</v>
      </c>
      <c r="I22" s="41">
        <v>11</v>
      </c>
      <c r="J22" s="41"/>
      <c r="K22" s="45"/>
      <c r="L22" s="45"/>
      <c r="M22" s="43">
        <f>IF(OR('Gereden wedstrijden'!$L$7=3,'Gereden wedstrijden'!$L$7=3),LARGE(H22:J22,1),0)</f>
        <v>0</v>
      </c>
      <c r="N22" s="43">
        <f>IF('Gereden wedstrijden'!$L$7=5,LARGE(H22:J22,2),0)</f>
        <v>0</v>
      </c>
      <c r="O22" s="44">
        <f t="shared" si="0"/>
        <v>26</v>
      </c>
    </row>
    <row r="23" spans="1:15" ht="18" x14ac:dyDescent="0.35">
      <c r="A23" s="40">
        <f t="shared" si="1"/>
        <v>16</v>
      </c>
      <c r="B23" s="45" t="s">
        <v>192</v>
      </c>
      <c r="C23" s="45" t="s">
        <v>193</v>
      </c>
      <c r="D23" s="45"/>
      <c r="E23" s="41"/>
      <c r="F23" s="41" t="s">
        <v>126</v>
      </c>
      <c r="G23" s="41" t="s">
        <v>94</v>
      </c>
      <c r="H23" s="41">
        <v>16</v>
      </c>
      <c r="I23" s="41"/>
      <c r="J23" s="41"/>
      <c r="K23" s="45"/>
      <c r="L23" s="45"/>
      <c r="M23" s="43">
        <f>IF(OR('Gereden wedstrijden'!$L$7=3,'Gereden wedstrijden'!$L$7=3),LARGE(H23:J23,1),0)</f>
        <v>0</v>
      </c>
      <c r="N23" s="43">
        <f>IF('Gereden wedstrijden'!$L$7=5,LARGE(H23:J23,2),0)</f>
        <v>0</v>
      </c>
      <c r="O23" s="44">
        <f t="shared" si="0"/>
        <v>16</v>
      </c>
    </row>
    <row r="24" spans="1:15" ht="18" x14ac:dyDescent="0.35">
      <c r="A24" s="40">
        <f t="shared" si="1"/>
        <v>17</v>
      </c>
      <c r="B24" s="45" t="s">
        <v>194</v>
      </c>
      <c r="C24" s="45" t="s">
        <v>195</v>
      </c>
      <c r="D24" s="45"/>
      <c r="E24" s="41"/>
      <c r="F24" s="41" t="s">
        <v>126</v>
      </c>
      <c r="G24" s="41" t="s">
        <v>94</v>
      </c>
      <c r="H24" s="41">
        <v>17</v>
      </c>
      <c r="I24" s="41">
        <v>5</v>
      </c>
      <c r="J24" s="41"/>
      <c r="K24" s="45"/>
      <c r="L24" s="45"/>
      <c r="M24" s="43">
        <f>IF(OR('Gereden wedstrijden'!$L$7=3,'Gereden wedstrijden'!$L$7=3),LARGE(H24:J24,1),0)</f>
        <v>0</v>
      </c>
      <c r="N24" s="43">
        <f>IF('Gereden wedstrijden'!$L$7=5,LARGE(H24:J24,2),0)</f>
        <v>0</v>
      </c>
      <c r="O24" s="44">
        <f t="shared" si="0"/>
        <v>22</v>
      </c>
    </row>
    <row r="25" spans="1:15" ht="18" x14ac:dyDescent="0.35">
      <c r="A25" s="40">
        <f t="shared" si="1"/>
        <v>18</v>
      </c>
      <c r="B25" s="45" t="s">
        <v>196</v>
      </c>
      <c r="C25" s="45" t="s">
        <v>197</v>
      </c>
      <c r="D25" s="45"/>
      <c r="E25" s="41"/>
      <c r="F25" s="41" t="s">
        <v>126</v>
      </c>
      <c r="G25" s="41"/>
      <c r="H25" s="41">
        <v>18</v>
      </c>
      <c r="I25" s="41"/>
      <c r="J25" s="41"/>
      <c r="K25" s="45"/>
      <c r="L25" s="45"/>
      <c r="M25" s="43">
        <f>IF(OR('Gereden wedstrijden'!$L$7=3,'Gereden wedstrijden'!$L$7=3),LARGE(H25:J25,1),0)</f>
        <v>0</v>
      </c>
      <c r="N25" s="43">
        <f>IF('Gereden wedstrijden'!$L$7=5,LARGE(H25:J25,2),0)</f>
        <v>0</v>
      </c>
      <c r="O25" s="44">
        <f t="shared" si="0"/>
        <v>18</v>
      </c>
    </row>
    <row r="26" spans="1:15" ht="18" x14ac:dyDescent="0.35">
      <c r="A26" s="40">
        <f t="shared" si="1"/>
        <v>19</v>
      </c>
      <c r="B26" s="45" t="s">
        <v>198</v>
      </c>
      <c r="C26" s="45" t="s">
        <v>199</v>
      </c>
      <c r="D26" s="45"/>
      <c r="E26" s="41"/>
      <c r="F26" s="41" t="s">
        <v>126</v>
      </c>
      <c r="G26" s="41" t="s">
        <v>94</v>
      </c>
      <c r="H26" s="42">
        <v>19</v>
      </c>
      <c r="I26" s="41">
        <v>8</v>
      </c>
      <c r="J26" s="41"/>
      <c r="K26" s="45"/>
      <c r="L26" s="45"/>
      <c r="M26" s="43">
        <f>IF(OR('Gereden wedstrijden'!$L$7=3,'Gereden wedstrijden'!$L$7=3),LARGE(H26:J26,1),0)</f>
        <v>0</v>
      </c>
      <c r="N26" s="43">
        <f>IF('Gereden wedstrijden'!$L$7=5,LARGE(H26:J26,2),0)</f>
        <v>0</v>
      </c>
      <c r="O26" s="44">
        <f t="shared" si="0"/>
        <v>27</v>
      </c>
    </row>
    <row r="27" spans="1:15" ht="18" x14ac:dyDescent="0.35">
      <c r="A27" s="40">
        <v>20</v>
      </c>
      <c r="B27" s="40" t="s">
        <v>200</v>
      </c>
      <c r="C27" s="40" t="s">
        <v>201</v>
      </c>
      <c r="D27" s="40"/>
      <c r="E27" s="41"/>
      <c r="F27" s="41" t="s">
        <v>126</v>
      </c>
      <c r="G27" s="42"/>
      <c r="H27" s="42">
        <v>20</v>
      </c>
      <c r="I27" s="41"/>
      <c r="J27" s="41"/>
      <c r="K27" s="45"/>
      <c r="L27" s="45"/>
      <c r="M27" s="43">
        <f>IF(OR('Gereden wedstrijden'!$L$7=3,'Gereden wedstrijden'!$L$7=3),LARGE(H27:J27,1),0)</f>
        <v>0</v>
      </c>
      <c r="N27" s="43">
        <f>IF('Gereden wedstrijden'!$L$7=5,LARGE(H27:J27,2),0)</f>
        <v>0</v>
      </c>
      <c r="O27" s="44">
        <f t="shared" si="0"/>
        <v>20</v>
      </c>
    </row>
    <row r="28" spans="1:15" ht="18" x14ac:dyDescent="0.35">
      <c r="A28" s="40">
        <v>21</v>
      </c>
      <c r="B28" s="45" t="s">
        <v>202</v>
      </c>
      <c r="C28" s="45" t="s">
        <v>203</v>
      </c>
      <c r="D28" s="45"/>
      <c r="E28" s="41"/>
      <c r="F28" s="41" t="s">
        <v>126</v>
      </c>
      <c r="G28" s="41"/>
      <c r="H28" s="41">
        <v>21</v>
      </c>
      <c r="I28" s="41"/>
      <c r="J28" s="41"/>
      <c r="K28" s="45"/>
      <c r="L28" s="45"/>
      <c r="M28" s="43">
        <f>IF(OR('Gereden wedstrijden'!$L$7=3,'Gereden wedstrijden'!$L$7=3),LARGE(H28:J28,1),0)</f>
        <v>0</v>
      </c>
      <c r="N28" s="43">
        <f>IF('Gereden wedstrijden'!$L$7=5,LARGE(H28:J28,2),0)</f>
        <v>0</v>
      </c>
      <c r="O28" s="44">
        <f t="shared" si="0"/>
        <v>21</v>
      </c>
    </row>
    <row r="29" spans="1:15" ht="18" x14ac:dyDescent="0.35">
      <c r="A29" s="40">
        <v>22</v>
      </c>
      <c r="B29" s="45" t="s">
        <v>196</v>
      </c>
      <c r="C29" s="45" t="s">
        <v>204</v>
      </c>
      <c r="D29" s="45"/>
      <c r="E29" s="41"/>
      <c r="F29" s="41" t="s">
        <v>126</v>
      </c>
      <c r="G29" s="41"/>
      <c r="H29" s="41">
        <v>22</v>
      </c>
      <c r="I29" s="41"/>
      <c r="J29" s="41"/>
      <c r="K29" s="45"/>
      <c r="L29" s="45"/>
      <c r="M29" s="43">
        <f>IF(OR('Gereden wedstrijden'!$L$7=3,'Gereden wedstrijden'!$L$7=3),LARGE(H29:J29,1),0)</f>
        <v>0</v>
      </c>
      <c r="N29" s="43">
        <f>IF('Gereden wedstrijden'!$L$7=5,LARGE(H29:J29,2),0)</f>
        <v>0</v>
      </c>
      <c r="O29" s="44">
        <f t="shared" si="0"/>
        <v>22</v>
      </c>
    </row>
    <row r="30" spans="1:15" ht="18" x14ac:dyDescent="0.35">
      <c r="A30" s="40">
        <v>23</v>
      </c>
      <c r="B30" s="45" t="s">
        <v>205</v>
      </c>
      <c r="C30" s="45" t="s">
        <v>206</v>
      </c>
      <c r="D30" s="45"/>
      <c r="E30" s="41"/>
      <c r="F30" s="41" t="s">
        <v>126</v>
      </c>
      <c r="G30" s="41"/>
      <c r="H30" s="41">
        <v>23</v>
      </c>
      <c r="I30" s="41">
        <v>15</v>
      </c>
      <c r="J30" s="41"/>
      <c r="K30" s="45"/>
      <c r="L30" s="45"/>
      <c r="M30" s="43"/>
      <c r="N30" s="43"/>
      <c r="O30" s="44"/>
    </row>
    <row r="31" spans="1:15" ht="18" x14ac:dyDescent="0.35">
      <c r="A31" s="40">
        <v>24</v>
      </c>
      <c r="B31" s="45" t="s">
        <v>19</v>
      </c>
      <c r="C31" s="45" t="s">
        <v>207</v>
      </c>
      <c r="D31" s="45"/>
      <c r="E31" s="41"/>
      <c r="F31" s="41" t="s">
        <v>126</v>
      </c>
      <c r="G31" s="41"/>
      <c r="H31" s="41">
        <v>24</v>
      </c>
      <c r="I31" s="41"/>
      <c r="J31" s="41"/>
      <c r="K31" s="45"/>
      <c r="L31" s="45"/>
      <c r="M31" s="43"/>
      <c r="N31" s="43"/>
      <c r="O31" s="44"/>
    </row>
    <row r="32" spans="1:15" ht="18" x14ac:dyDescent="0.35">
      <c r="A32" s="40">
        <v>25</v>
      </c>
      <c r="B32" s="45" t="s">
        <v>208</v>
      </c>
      <c r="C32" s="45" t="s">
        <v>209</v>
      </c>
      <c r="D32" s="45"/>
      <c r="E32" s="41"/>
      <c r="F32" s="41" t="s">
        <v>126</v>
      </c>
      <c r="G32" s="41"/>
      <c r="H32" s="41">
        <v>25</v>
      </c>
      <c r="I32" s="41">
        <v>21</v>
      </c>
      <c r="J32" s="41"/>
      <c r="K32" s="45"/>
      <c r="L32" s="45"/>
      <c r="M32" s="43"/>
      <c r="N32" s="43"/>
      <c r="O32" s="44"/>
    </row>
    <row r="33" spans="1:15" ht="18" x14ac:dyDescent="0.35">
      <c r="A33" s="40">
        <v>26</v>
      </c>
      <c r="B33" s="45" t="s">
        <v>210</v>
      </c>
      <c r="C33" s="45" t="s">
        <v>211</v>
      </c>
      <c r="D33" s="45"/>
      <c r="E33" s="41"/>
      <c r="F33" s="41" t="s">
        <v>126</v>
      </c>
      <c r="G33" s="41" t="s">
        <v>94</v>
      </c>
      <c r="H33" s="41">
        <v>26</v>
      </c>
      <c r="I33" s="41"/>
      <c r="J33" s="41"/>
      <c r="K33" s="45"/>
      <c r="L33" s="45"/>
      <c r="M33" s="43">
        <f>IF(OR('Gereden wedstrijden'!$L$7=3,'Gereden wedstrijden'!$L$7=3),LARGE(H33:J33,1),0)</f>
        <v>0</v>
      </c>
      <c r="N33" s="43">
        <f>IF('Gereden wedstrijden'!$L$7=5,LARGE(H33:J33,2),0)</f>
        <v>0</v>
      </c>
      <c r="O33" s="44">
        <f>SUM(H33:J33)-SUM(M33:N33)</f>
        <v>26</v>
      </c>
    </row>
    <row r="34" spans="1:15" ht="18" x14ac:dyDescent="0.35">
      <c r="A34" s="40">
        <v>27</v>
      </c>
      <c r="B34" s="45" t="s">
        <v>212</v>
      </c>
      <c r="C34" s="45" t="s">
        <v>213</v>
      </c>
      <c r="D34" s="45"/>
      <c r="E34" s="41"/>
      <c r="F34" s="41" t="s">
        <v>126</v>
      </c>
      <c r="G34" s="41"/>
      <c r="H34" s="41"/>
      <c r="I34" s="41">
        <v>7</v>
      </c>
      <c r="J34" s="41"/>
      <c r="K34" s="45"/>
      <c r="L34" s="45"/>
      <c r="M34" s="43"/>
      <c r="N34" s="43"/>
      <c r="O34" s="44"/>
    </row>
    <row r="35" spans="1:15" ht="18" x14ac:dyDescent="0.35">
      <c r="A35" s="40"/>
      <c r="B35" s="45" t="s">
        <v>214</v>
      </c>
      <c r="C35" s="45" t="s">
        <v>215</v>
      </c>
      <c r="D35" s="45"/>
      <c r="E35" s="41"/>
      <c r="F35" s="41" t="s">
        <v>126</v>
      </c>
      <c r="G35" s="41"/>
      <c r="H35" s="41"/>
      <c r="I35" s="41">
        <v>17</v>
      </c>
      <c r="J35" s="41"/>
      <c r="K35" s="45"/>
      <c r="L35" s="45"/>
      <c r="M35" s="43"/>
      <c r="N35" s="43"/>
      <c r="O35" s="44"/>
    </row>
    <row r="36" spans="1:15" ht="18" x14ac:dyDescent="0.35">
      <c r="A36" s="40"/>
      <c r="B36" s="45" t="s">
        <v>216</v>
      </c>
      <c r="C36" s="45" t="s">
        <v>154</v>
      </c>
      <c r="D36" s="45"/>
      <c r="E36" s="41"/>
      <c r="F36" s="41" t="s">
        <v>126</v>
      </c>
      <c r="G36" s="41"/>
      <c r="H36" s="41"/>
      <c r="I36" s="41">
        <v>19</v>
      </c>
      <c r="J36" s="41"/>
      <c r="K36" s="45"/>
      <c r="L36" s="45"/>
      <c r="M36" s="43"/>
      <c r="N36" s="43"/>
      <c r="O36" s="44"/>
    </row>
    <row r="37" spans="1:15" ht="18" x14ac:dyDescent="0.35">
      <c r="A37" s="40"/>
      <c r="B37" s="45" t="s">
        <v>217</v>
      </c>
      <c r="C37" s="45" t="s">
        <v>218</v>
      </c>
      <c r="D37" s="45"/>
      <c r="E37" s="41"/>
      <c r="F37" s="41" t="s">
        <v>126</v>
      </c>
      <c r="G37" s="41"/>
      <c r="H37" s="41"/>
      <c r="I37" s="41">
        <v>20</v>
      </c>
      <c r="J37" s="41"/>
      <c r="K37" s="45"/>
      <c r="L37" s="45"/>
      <c r="M37" s="43"/>
      <c r="N37" s="43"/>
      <c r="O37" s="44"/>
    </row>
    <row r="38" spans="1:15" ht="18" x14ac:dyDescent="0.35">
      <c r="A38" s="40"/>
      <c r="B38" s="45" t="s">
        <v>121</v>
      </c>
      <c r="C38" s="45" t="s">
        <v>128</v>
      </c>
      <c r="D38" s="45"/>
      <c r="E38" s="41"/>
      <c r="F38" s="41" t="s">
        <v>126</v>
      </c>
      <c r="G38" s="41"/>
      <c r="H38" s="41"/>
      <c r="I38" s="41">
        <v>22</v>
      </c>
      <c r="J38" s="41"/>
      <c r="K38" s="45"/>
      <c r="L38" s="45"/>
      <c r="M38" s="43"/>
      <c r="N38" s="43"/>
      <c r="O38" s="44"/>
    </row>
    <row r="39" spans="1:15" ht="18" x14ac:dyDescent="0.35">
      <c r="A39" s="40"/>
      <c r="B39" s="45"/>
      <c r="C39" s="45"/>
      <c r="D39" s="45"/>
      <c r="E39" s="41"/>
      <c r="F39" s="41"/>
      <c r="G39" s="41"/>
      <c r="H39" s="41"/>
      <c r="I39" s="41"/>
      <c r="J39" s="41"/>
      <c r="K39" s="45"/>
      <c r="L39" s="45"/>
      <c r="M39" s="43"/>
      <c r="N39" s="43"/>
      <c r="O39" s="44"/>
    </row>
    <row r="40" spans="1:15" ht="18" x14ac:dyDescent="0.35">
      <c r="A40" s="40"/>
      <c r="B40" s="45"/>
      <c r="C40" s="45"/>
      <c r="D40" s="45"/>
      <c r="E40" s="41"/>
      <c r="F40" s="41"/>
      <c r="G40" s="41"/>
      <c r="H40" s="41"/>
      <c r="I40" s="41"/>
      <c r="J40" s="41"/>
      <c r="K40" s="45"/>
      <c r="L40" s="45"/>
      <c r="M40" s="43"/>
      <c r="N40" s="43"/>
      <c r="O40" s="44"/>
    </row>
    <row r="41" spans="1:15" ht="18" x14ac:dyDescent="0.35">
      <c r="A41" s="40"/>
      <c r="B41" s="45"/>
      <c r="C41" s="45"/>
      <c r="D41" s="45"/>
      <c r="E41" s="41"/>
      <c r="F41" s="41"/>
      <c r="G41" s="41"/>
      <c r="H41" s="41"/>
      <c r="I41" s="41"/>
      <c r="J41" s="41"/>
      <c r="K41" s="45"/>
      <c r="L41" s="45"/>
      <c r="M41" s="43"/>
      <c r="N41" s="43"/>
      <c r="O41" s="44"/>
    </row>
    <row r="42" spans="1:15" ht="18" x14ac:dyDescent="0.35">
      <c r="A42" s="40"/>
      <c r="B42" s="45"/>
      <c r="C42" s="45"/>
      <c r="D42" s="45"/>
      <c r="E42" s="41"/>
      <c r="F42" s="41"/>
      <c r="G42" s="41"/>
      <c r="H42" s="41"/>
      <c r="I42" s="41"/>
      <c r="J42" s="41"/>
      <c r="K42" s="45"/>
      <c r="L42" s="45"/>
      <c r="M42" s="43"/>
      <c r="N42" s="43"/>
      <c r="O42" s="44"/>
    </row>
    <row r="43" spans="1:15" ht="18" x14ac:dyDescent="0.35">
      <c r="A43" s="40"/>
      <c r="B43" s="45"/>
      <c r="C43" s="45"/>
      <c r="D43" s="45"/>
      <c r="E43" s="41"/>
      <c r="F43" s="41"/>
      <c r="G43" s="41"/>
      <c r="H43" s="41"/>
      <c r="I43" s="41"/>
      <c r="J43" s="41"/>
      <c r="K43" s="45"/>
      <c r="L43" s="45"/>
      <c r="M43" s="43"/>
      <c r="N43" s="43"/>
      <c r="O43" s="44"/>
    </row>
    <row r="44" spans="1:15" ht="18" x14ac:dyDescent="0.35">
      <c r="A44" s="40"/>
      <c r="B44" s="45"/>
      <c r="C44" s="45"/>
      <c r="D44" s="45"/>
      <c r="E44" s="41"/>
      <c r="F44" s="41"/>
      <c r="G44" s="41"/>
      <c r="H44" s="41"/>
      <c r="I44" s="41"/>
      <c r="J44" s="41"/>
      <c r="K44" s="45"/>
      <c r="L44" s="45"/>
      <c r="M44" s="43"/>
      <c r="N44" s="43"/>
      <c r="O44" s="44"/>
    </row>
    <row r="46" spans="1:15" x14ac:dyDescent="0.3">
      <c r="A46" s="69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</row>
    <row r="47" spans="1:15" x14ac:dyDescent="0.3">
      <c r="A47" s="69"/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</row>
    <row r="48" spans="1:15" x14ac:dyDescent="0.3">
      <c r="A48" s="69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</row>
    <row r="49" spans="1:15" x14ac:dyDescent="0.3">
      <c r="A49" s="69"/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</row>
    <row r="50" spans="1:15" x14ac:dyDescent="0.3">
      <c r="A50" s="69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</row>
    <row r="51" spans="1:15" x14ac:dyDescent="0.3">
      <c r="A51" s="69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4"/>
  <sheetViews>
    <sheetView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5.88671875" style="13" customWidth="1"/>
    <col min="5" max="6" width="6.88671875" style="13" customWidth="1"/>
    <col min="7" max="7" width="26.109375" style="14" hidden="1" customWidth="1"/>
    <col min="8" max="8" width="18.33203125" style="14" customWidth="1"/>
    <col min="9" max="10" width="15.6640625" style="14" customWidth="1"/>
    <col min="11" max="12" width="15.6640625" style="14" hidden="1" customWidth="1"/>
    <col min="13" max="14" width="15.6640625" style="13" hidden="1" customWidth="1" outlineLevel="1"/>
    <col min="15" max="15" width="15.664062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  <c r="P3" s="58"/>
    </row>
    <row r="4" spans="1:16" ht="18" x14ac:dyDescent="0.35">
      <c r="A4" s="20"/>
      <c r="B4" s="21"/>
      <c r="C4" s="21"/>
      <c r="D4" s="21"/>
      <c r="E4" s="21"/>
      <c r="F4" s="21"/>
      <c r="G4" s="21"/>
      <c r="H4" s="21"/>
      <c r="I4" s="22"/>
      <c r="J4" s="23"/>
      <c r="K4" s="23"/>
      <c r="L4" s="23"/>
      <c r="M4" s="21"/>
      <c r="N4" s="21"/>
      <c r="O4" s="24"/>
      <c r="P4" s="58"/>
    </row>
    <row r="5" spans="1:16" ht="18" x14ac:dyDescent="0.35">
      <c r="A5" s="25"/>
      <c r="B5" s="16"/>
      <c r="C5" s="16"/>
      <c r="D5" s="16"/>
      <c r="E5" s="16"/>
      <c r="F5" s="16"/>
      <c r="G5" s="17"/>
      <c r="H5" s="70"/>
      <c r="I5" s="29"/>
      <c r="J5" s="70"/>
      <c r="K5" s="17"/>
      <c r="L5" s="17"/>
      <c r="M5" s="16"/>
      <c r="N5" s="16"/>
      <c r="O5" s="26"/>
      <c r="P5" s="58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32" t="s">
        <v>6</v>
      </c>
      <c r="B7" s="33" t="s">
        <v>7</v>
      </c>
      <c r="C7" s="33" t="s">
        <v>8</v>
      </c>
      <c r="D7" s="33" t="s">
        <v>9</v>
      </c>
      <c r="E7" s="34"/>
      <c r="F7" s="34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  <c r="P7" s="58"/>
    </row>
    <row r="8" spans="1:16" ht="18" x14ac:dyDescent="0.35">
      <c r="A8" s="40">
        <v>1</v>
      </c>
      <c r="B8" s="40" t="s">
        <v>219</v>
      </c>
      <c r="C8" s="40" t="s">
        <v>220</v>
      </c>
      <c r="D8" s="40"/>
      <c r="E8" s="41"/>
      <c r="F8" s="40" t="s">
        <v>126</v>
      </c>
      <c r="G8" s="41" t="s">
        <v>18</v>
      </c>
      <c r="H8" s="41">
        <v>1</v>
      </c>
      <c r="I8" s="41">
        <v>5</v>
      </c>
      <c r="J8" s="48"/>
      <c r="K8" s="48"/>
      <c r="L8" s="42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 t="shared" ref="O8:O19" si="0">SUM(H8:J8)-SUM(M8:N8)</f>
        <v>6</v>
      </c>
      <c r="P8" s="58"/>
    </row>
    <row r="9" spans="1:16" ht="18" x14ac:dyDescent="0.35">
      <c r="A9" s="40">
        <f t="shared" ref="A9:A19" si="1">A8+1</f>
        <v>2</v>
      </c>
      <c r="B9" s="40" t="s">
        <v>72</v>
      </c>
      <c r="C9" s="40" t="s">
        <v>221</v>
      </c>
      <c r="D9" s="40"/>
      <c r="E9" s="41"/>
      <c r="F9" s="40" t="s">
        <v>126</v>
      </c>
      <c r="G9" s="41" t="s">
        <v>35</v>
      </c>
      <c r="H9" s="41">
        <v>2</v>
      </c>
      <c r="I9" s="41">
        <v>2</v>
      </c>
      <c r="J9" s="48"/>
      <c r="K9" s="48"/>
      <c r="L9" s="42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 t="shared" si="0"/>
        <v>4</v>
      </c>
      <c r="P9" s="58"/>
    </row>
    <row r="10" spans="1:16" ht="18" x14ac:dyDescent="0.35">
      <c r="A10" s="40">
        <f t="shared" si="1"/>
        <v>3</v>
      </c>
      <c r="B10" s="40" t="s">
        <v>208</v>
      </c>
      <c r="C10" s="40" t="s">
        <v>222</v>
      </c>
      <c r="D10" s="40"/>
      <c r="E10" s="41"/>
      <c r="F10" s="40" t="s">
        <v>126</v>
      </c>
      <c r="G10" s="41" t="s">
        <v>18</v>
      </c>
      <c r="H10" s="41">
        <v>3</v>
      </c>
      <c r="I10" s="41">
        <v>1</v>
      </c>
      <c r="J10" s="48"/>
      <c r="K10" s="48"/>
      <c r="L10" s="42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 t="shared" si="0"/>
        <v>4</v>
      </c>
      <c r="P10" s="58"/>
    </row>
    <row r="11" spans="1:16" ht="18" x14ac:dyDescent="0.35">
      <c r="A11" s="40">
        <f t="shared" si="1"/>
        <v>4</v>
      </c>
      <c r="B11" s="40" t="s">
        <v>185</v>
      </c>
      <c r="C11" s="40" t="s">
        <v>223</v>
      </c>
      <c r="D11" s="40"/>
      <c r="E11" s="41"/>
      <c r="F11" s="40" t="s">
        <v>126</v>
      </c>
      <c r="G11" s="41" t="s">
        <v>224</v>
      </c>
      <c r="H11" s="41">
        <v>4</v>
      </c>
      <c r="I11" s="41"/>
      <c r="J11" s="42"/>
      <c r="K11" s="42"/>
      <c r="L11" s="42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 t="shared" si="0"/>
        <v>4</v>
      </c>
      <c r="P11" s="58"/>
    </row>
    <row r="12" spans="1:16" ht="18" x14ac:dyDescent="0.35">
      <c r="A12" s="40">
        <f t="shared" si="1"/>
        <v>5</v>
      </c>
      <c r="B12" s="49" t="s">
        <v>225</v>
      </c>
      <c r="C12" s="49" t="s">
        <v>226</v>
      </c>
      <c r="D12" s="40"/>
      <c r="E12" s="41"/>
      <c r="F12" s="40" t="s">
        <v>126</v>
      </c>
      <c r="G12" s="41" t="s">
        <v>18</v>
      </c>
      <c r="H12" s="41">
        <v>5</v>
      </c>
      <c r="I12" s="41"/>
      <c r="J12" s="48"/>
      <c r="K12" s="48"/>
      <c r="L12" s="42"/>
      <c r="M12" s="43">
        <f>IF(OR('Gereden wedstrijden'!$L$7=3,'Gereden wedstrijden'!$L$7=3),LARGE(H12:J12,1),0)</f>
        <v>0</v>
      </c>
      <c r="N12" s="43">
        <f>IF('Gereden wedstrijden'!$L$7=5,LARGE(H12:J12,2),0)</f>
        <v>0</v>
      </c>
      <c r="O12" s="44">
        <f t="shared" si="0"/>
        <v>5</v>
      </c>
      <c r="P12" s="58"/>
    </row>
    <row r="13" spans="1:16" ht="18" x14ac:dyDescent="0.35">
      <c r="A13" s="40">
        <f t="shared" si="1"/>
        <v>6</v>
      </c>
      <c r="B13" s="40" t="s">
        <v>157</v>
      </c>
      <c r="C13" s="40" t="s">
        <v>227</v>
      </c>
      <c r="D13" s="40"/>
      <c r="E13" s="41"/>
      <c r="F13" s="40" t="s">
        <v>126</v>
      </c>
      <c r="G13" s="41" t="s">
        <v>228</v>
      </c>
      <c r="H13" s="41">
        <v>6</v>
      </c>
      <c r="I13" s="41">
        <v>7</v>
      </c>
      <c r="J13" s="42"/>
      <c r="K13" s="42"/>
      <c r="L13" s="42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 t="shared" si="0"/>
        <v>13</v>
      </c>
      <c r="P13" s="58"/>
    </row>
    <row r="14" spans="1:16" ht="18" x14ac:dyDescent="0.35">
      <c r="A14" s="40">
        <f t="shared" si="1"/>
        <v>7</v>
      </c>
      <c r="B14" s="40" t="s">
        <v>229</v>
      </c>
      <c r="C14" s="40" t="s">
        <v>230</v>
      </c>
      <c r="D14" s="40"/>
      <c r="E14" s="41"/>
      <c r="F14" s="40" t="s">
        <v>126</v>
      </c>
      <c r="G14" s="41" t="s">
        <v>18</v>
      </c>
      <c r="H14" s="41">
        <v>7</v>
      </c>
      <c r="I14" s="41">
        <v>4</v>
      </c>
      <c r="J14" s="42"/>
      <c r="K14" s="42"/>
      <c r="L14" s="42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 t="shared" si="0"/>
        <v>11</v>
      </c>
      <c r="P14" s="58"/>
    </row>
    <row r="15" spans="1:16" ht="18" x14ac:dyDescent="0.35">
      <c r="A15" s="40">
        <f t="shared" si="1"/>
        <v>8</v>
      </c>
      <c r="B15" s="40" t="s">
        <v>129</v>
      </c>
      <c r="C15" s="40" t="s">
        <v>231</v>
      </c>
      <c r="D15" s="40"/>
      <c r="E15" s="41"/>
      <c r="F15" s="40" t="s">
        <v>126</v>
      </c>
      <c r="G15" s="41" t="s">
        <v>18</v>
      </c>
      <c r="H15" s="41">
        <v>8</v>
      </c>
      <c r="I15" s="41">
        <v>6</v>
      </c>
      <c r="J15" s="42"/>
      <c r="K15" s="42"/>
      <c r="L15" s="42"/>
      <c r="M15" s="43">
        <f>IF(OR('Gereden wedstrijden'!$L$7=3,'Gereden wedstrijden'!$L$7=3),LARGE(H15:J15,1),0)</f>
        <v>0</v>
      </c>
      <c r="N15" s="43">
        <f>IF('Gereden wedstrijden'!$L$7=5,LARGE(H15:J15,2),0)</f>
        <v>0</v>
      </c>
      <c r="O15" s="44">
        <f t="shared" si="0"/>
        <v>14</v>
      </c>
      <c r="P15" s="58"/>
    </row>
    <row r="16" spans="1:16" ht="18" x14ac:dyDescent="0.35">
      <c r="A16" s="40">
        <f t="shared" si="1"/>
        <v>9</v>
      </c>
      <c r="B16" s="40" t="s">
        <v>232</v>
      </c>
      <c r="C16" s="40" t="s">
        <v>233</v>
      </c>
      <c r="D16" s="40"/>
      <c r="E16" s="41"/>
      <c r="F16" s="40" t="s">
        <v>126</v>
      </c>
      <c r="G16" s="41" t="s">
        <v>18</v>
      </c>
      <c r="H16" s="41">
        <v>9</v>
      </c>
      <c r="I16" s="41"/>
      <c r="J16" s="42"/>
      <c r="K16" s="42"/>
      <c r="L16" s="42"/>
      <c r="M16" s="43">
        <f>IF(OR('Gereden wedstrijden'!$L$7=3,'Gereden wedstrijden'!$L$7=3),LARGE(H16:J16,1),0)</f>
        <v>0</v>
      </c>
      <c r="N16" s="43">
        <f>IF('Gereden wedstrijden'!$L$7=5,LARGE(H16:J16,2),0)</f>
        <v>0</v>
      </c>
      <c r="O16" s="44">
        <f t="shared" si="0"/>
        <v>9</v>
      </c>
      <c r="P16" s="58"/>
    </row>
    <row r="17" spans="1:16" ht="18" x14ac:dyDescent="0.35">
      <c r="A17" s="40">
        <f t="shared" si="1"/>
        <v>10</v>
      </c>
      <c r="B17" s="40" t="s">
        <v>234</v>
      </c>
      <c r="C17" s="40" t="s">
        <v>235</v>
      </c>
      <c r="D17" s="40"/>
      <c r="E17" s="41"/>
      <c r="F17" s="40" t="s">
        <v>126</v>
      </c>
      <c r="G17" s="41" t="s">
        <v>124</v>
      </c>
      <c r="H17" s="41">
        <v>10</v>
      </c>
      <c r="I17" s="41">
        <v>8</v>
      </c>
      <c r="J17" s="42"/>
      <c r="K17" s="42"/>
      <c r="L17" s="42"/>
      <c r="M17" s="43">
        <f>IF(OR('Gereden wedstrijden'!$L$7=3,'Gereden wedstrijden'!$L$7=3),LARGE(H17:J17,1),0)</f>
        <v>0</v>
      </c>
      <c r="N17" s="43">
        <f>IF('Gereden wedstrijden'!$L$7=5,LARGE(H17:J17,2),0)</f>
        <v>0</v>
      </c>
      <c r="O17" s="44">
        <f t="shared" si="0"/>
        <v>18</v>
      </c>
      <c r="P17" s="58"/>
    </row>
    <row r="18" spans="1:16" ht="18" x14ac:dyDescent="0.35">
      <c r="A18" s="40">
        <f t="shared" si="1"/>
        <v>11</v>
      </c>
      <c r="B18" s="40" t="s">
        <v>236</v>
      </c>
      <c r="C18" s="40" t="s">
        <v>237</v>
      </c>
      <c r="D18" s="40"/>
      <c r="E18" s="41"/>
      <c r="F18" s="40" t="s">
        <v>126</v>
      </c>
      <c r="G18" s="41" t="s">
        <v>18</v>
      </c>
      <c r="H18" s="41">
        <v>11</v>
      </c>
      <c r="I18" s="41"/>
      <c r="J18" s="42"/>
      <c r="K18" s="42"/>
      <c r="L18" s="42"/>
      <c r="M18" s="43">
        <f>IF(OR('Gereden wedstrijden'!$L$7=3,'Gereden wedstrijden'!$L$7=3),LARGE(H18:J18,1),0)</f>
        <v>0</v>
      </c>
      <c r="N18" s="43">
        <f>IF('Gereden wedstrijden'!$L$7=5,LARGE(H18:J18,2),0)</f>
        <v>0</v>
      </c>
      <c r="O18" s="44">
        <f t="shared" si="0"/>
        <v>11</v>
      </c>
      <c r="P18" s="58"/>
    </row>
    <row r="19" spans="1:16" ht="18" x14ac:dyDescent="0.35">
      <c r="A19" s="40">
        <f t="shared" si="1"/>
        <v>12</v>
      </c>
      <c r="B19" s="40" t="s">
        <v>217</v>
      </c>
      <c r="C19" s="40" t="s">
        <v>218</v>
      </c>
      <c r="D19" s="40"/>
      <c r="E19" s="41"/>
      <c r="F19" s="40" t="s">
        <v>126</v>
      </c>
      <c r="G19" s="41" t="s">
        <v>18</v>
      </c>
      <c r="H19" s="41">
        <v>12</v>
      </c>
      <c r="I19" s="41"/>
      <c r="J19" s="42"/>
      <c r="K19" s="42"/>
      <c r="L19" s="42"/>
      <c r="M19" s="43">
        <f>IF(OR('Gereden wedstrijden'!$L$7=3,'Gereden wedstrijden'!$L$7=3),LARGE(H19:J19,1),0)</f>
        <v>0</v>
      </c>
      <c r="N19" s="43">
        <f>IF('Gereden wedstrijden'!$L$7=5,LARGE(H19:J19,2),0)</f>
        <v>0</v>
      </c>
      <c r="O19" s="44">
        <f t="shared" si="0"/>
        <v>12</v>
      </c>
      <c r="P19" s="58"/>
    </row>
    <row r="20" spans="1:16" ht="18" x14ac:dyDescent="0.35">
      <c r="A20" s="40">
        <v>13</v>
      </c>
      <c r="B20" s="40" t="s">
        <v>123</v>
      </c>
      <c r="C20" s="40" t="s">
        <v>238</v>
      </c>
      <c r="D20" s="40"/>
      <c r="E20" s="41"/>
      <c r="F20" s="40" t="s">
        <v>126</v>
      </c>
      <c r="G20" s="41"/>
      <c r="H20" s="41">
        <v>13</v>
      </c>
      <c r="I20" s="41">
        <v>9</v>
      </c>
      <c r="J20" s="42"/>
      <c r="K20" s="42"/>
      <c r="L20" s="42"/>
      <c r="M20" s="43"/>
      <c r="N20" s="43"/>
      <c r="O20" s="44"/>
      <c r="P20" s="58"/>
    </row>
    <row r="21" spans="1:16" ht="18" x14ac:dyDescent="0.35">
      <c r="A21" s="40">
        <v>14</v>
      </c>
      <c r="B21" s="40" t="s">
        <v>149</v>
      </c>
      <c r="C21" s="40" t="s">
        <v>239</v>
      </c>
      <c r="D21" s="40"/>
      <c r="E21" s="41"/>
      <c r="F21" s="40" t="s">
        <v>126</v>
      </c>
      <c r="G21" s="41" t="s">
        <v>18</v>
      </c>
      <c r="H21" s="41">
        <v>14</v>
      </c>
      <c r="I21" s="41"/>
      <c r="J21" s="42"/>
      <c r="K21" s="42"/>
      <c r="L21" s="42"/>
      <c r="M21" s="43">
        <f>IF(OR('Gereden wedstrijden'!$L$7=3,'Gereden wedstrijden'!$L$7=3),LARGE(H21:J21,1),0)</f>
        <v>0</v>
      </c>
      <c r="N21" s="43">
        <f>IF('Gereden wedstrijden'!$L$7=5,LARGE(H21:J21,2),0)</f>
        <v>0</v>
      </c>
      <c r="O21" s="44">
        <f>SUM(H21:J21)-SUM(M21:N21)</f>
        <v>14</v>
      </c>
      <c r="P21" s="58"/>
    </row>
    <row r="22" spans="1:16" ht="18" x14ac:dyDescent="0.35">
      <c r="A22" s="40">
        <v>15</v>
      </c>
      <c r="B22" s="40" t="s">
        <v>240</v>
      </c>
      <c r="C22" s="40" t="s">
        <v>241</v>
      </c>
      <c r="D22" s="40"/>
      <c r="E22" s="41"/>
      <c r="F22" s="40" t="s">
        <v>126</v>
      </c>
      <c r="G22" s="41"/>
      <c r="H22" s="41"/>
      <c r="I22" s="67">
        <v>3</v>
      </c>
      <c r="J22" s="71"/>
      <c r="K22" s="71"/>
      <c r="L22" s="71"/>
      <c r="M22" s="58"/>
      <c r="N22" s="58"/>
      <c r="O22" s="68"/>
      <c r="P22" s="58"/>
    </row>
    <row r="23" spans="1:16" ht="18" x14ac:dyDescent="0.35">
      <c r="A23" s="40">
        <v>16</v>
      </c>
      <c r="B23" s="40" t="s">
        <v>123</v>
      </c>
      <c r="C23" s="40" t="s">
        <v>242</v>
      </c>
      <c r="D23" s="40"/>
      <c r="E23" s="41"/>
      <c r="F23" s="40" t="s">
        <v>126</v>
      </c>
      <c r="G23" s="41"/>
      <c r="H23" s="41"/>
      <c r="I23" s="67">
        <v>10</v>
      </c>
      <c r="J23" s="71"/>
      <c r="K23" s="71"/>
      <c r="L23" s="71"/>
      <c r="M23" s="58"/>
      <c r="N23" s="58"/>
      <c r="O23" s="68"/>
      <c r="P23" s="58"/>
    </row>
    <row r="24" spans="1:16" ht="18" x14ac:dyDescent="0.35">
      <c r="A24" s="40">
        <v>17</v>
      </c>
      <c r="B24" s="40" t="s">
        <v>72</v>
      </c>
      <c r="C24" s="40" t="s">
        <v>243</v>
      </c>
      <c r="D24" s="40"/>
      <c r="E24" s="41"/>
      <c r="F24" s="40" t="s">
        <v>126</v>
      </c>
      <c r="G24" s="41"/>
      <c r="H24" s="41"/>
      <c r="I24" s="67">
        <v>11</v>
      </c>
      <c r="J24" s="71"/>
      <c r="K24" s="71"/>
      <c r="L24" s="71"/>
      <c r="M24" s="58"/>
      <c r="N24" s="58"/>
      <c r="O24" s="68"/>
      <c r="P24" s="5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2"/>
  <sheetViews>
    <sheetView topLeftCell="A6" zoomScale="125" zoomScaleNormal="125" workbookViewId="0">
      <selection activeCell="A6" sqref="A6"/>
    </sheetView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6" width="6.88671875" style="13" customWidth="1"/>
    <col min="7" max="7" width="26.88671875" style="13" hidden="1" customWidth="1"/>
    <col min="8" max="8" width="18.88671875" style="14" customWidth="1"/>
    <col min="9" max="9" width="16.6640625" style="14" customWidth="1"/>
    <col min="10" max="10" width="16.6640625" style="13" customWidth="1"/>
    <col min="11" max="12" width="16.6640625" style="13" hidden="1" customWidth="1"/>
    <col min="13" max="14" width="16.6640625" style="13" hidden="1" customWidth="1" outlineLevel="1"/>
    <col min="15" max="15" width="16.6640625" style="14" customWidth="1"/>
    <col min="16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7"/>
      <c r="I1" s="17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7"/>
      <c r="I2" s="17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7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3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6"/>
      <c r="G5" s="16"/>
      <c r="H5" s="17"/>
      <c r="I5" s="19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32" t="s">
        <v>6</v>
      </c>
      <c r="B7" s="33" t="s">
        <v>7</v>
      </c>
      <c r="C7" s="33" t="s">
        <v>8</v>
      </c>
      <c r="D7" s="33" t="s">
        <v>9</v>
      </c>
      <c r="E7" s="34"/>
      <c r="F7" s="34" t="s">
        <v>10</v>
      </c>
      <c r="G7" s="33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39">
        <v>1</v>
      </c>
      <c r="B8" s="40" t="s">
        <v>244</v>
      </c>
      <c r="C8" s="40" t="s">
        <v>245</v>
      </c>
      <c r="D8" s="40"/>
      <c r="E8" s="41"/>
      <c r="F8" s="41" t="s">
        <v>126</v>
      </c>
      <c r="G8" s="40"/>
      <c r="H8" s="41">
        <v>1</v>
      </c>
      <c r="I8" s="42">
        <v>1</v>
      </c>
      <c r="J8" s="62"/>
      <c r="K8" s="62"/>
      <c r="L8" s="45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 t="shared" ref="O8:O16" si="0">SUM(H8:J8)-SUM(M8:N8)</f>
        <v>2</v>
      </c>
    </row>
    <row r="9" spans="1:16" ht="18" x14ac:dyDescent="0.35">
      <c r="A9" s="45">
        <v>2</v>
      </c>
      <c r="B9" s="39" t="s">
        <v>177</v>
      </c>
      <c r="C9" s="39" t="s">
        <v>246</v>
      </c>
      <c r="D9" s="39"/>
      <c r="E9" s="46"/>
      <c r="F9" s="41" t="s">
        <v>126</v>
      </c>
      <c r="G9" s="39" t="s">
        <v>18</v>
      </c>
      <c r="H9" s="46">
        <v>2</v>
      </c>
      <c r="I9" s="47"/>
      <c r="J9" s="72"/>
      <c r="K9" s="72"/>
      <c r="L9" s="43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 t="shared" si="0"/>
        <v>2</v>
      </c>
    </row>
    <row r="10" spans="1:16" ht="18" x14ac:dyDescent="0.35">
      <c r="A10" s="39">
        <f t="shared" ref="A10:A15" si="1">A9+1</f>
        <v>3</v>
      </c>
      <c r="B10" s="40" t="s">
        <v>247</v>
      </c>
      <c r="C10" s="40" t="s">
        <v>248</v>
      </c>
      <c r="D10" s="40"/>
      <c r="E10" s="41"/>
      <c r="F10" s="41" t="s">
        <v>126</v>
      </c>
      <c r="G10" s="40" t="s">
        <v>18</v>
      </c>
      <c r="H10" s="41">
        <v>3</v>
      </c>
      <c r="I10" s="42">
        <v>9</v>
      </c>
      <c r="J10" s="62"/>
      <c r="K10" s="62"/>
      <c r="L10" s="45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 t="shared" si="0"/>
        <v>12</v>
      </c>
    </row>
    <row r="11" spans="1:16" ht="18" x14ac:dyDescent="0.35">
      <c r="A11" s="39">
        <f t="shared" si="1"/>
        <v>4</v>
      </c>
      <c r="B11" s="40" t="s">
        <v>249</v>
      </c>
      <c r="C11" s="40" t="s">
        <v>250</v>
      </c>
      <c r="D11" s="40"/>
      <c r="E11" s="41"/>
      <c r="F11" s="41" t="s">
        <v>126</v>
      </c>
      <c r="G11" s="40"/>
      <c r="H11" s="41">
        <v>4</v>
      </c>
      <c r="I11" s="42">
        <v>2</v>
      </c>
      <c r="J11" s="62"/>
      <c r="K11" s="62"/>
      <c r="L11" s="45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 t="shared" si="0"/>
        <v>6</v>
      </c>
    </row>
    <row r="12" spans="1:16" ht="18" x14ac:dyDescent="0.35">
      <c r="A12" s="39">
        <f t="shared" si="1"/>
        <v>5</v>
      </c>
      <c r="B12" s="40" t="s">
        <v>251</v>
      </c>
      <c r="C12" s="40" t="s">
        <v>252</v>
      </c>
      <c r="D12" s="40"/>
      <c r="E12" s="41"/>
      <c r="F12" s="41" t="s">
        <v>126</v>
      </c>
      <c r="G12" s="40"/>
      <c r="H12" s="41">
        <v>5</v>
      </c>
      <c r="I12" s="42"/>
      <c r="J12" s="62"/>
      <c r="K12" s="62"/>
      <c r="L12" s="45"/>
      <c r="M12" s="43">
        <f>IF(OR('Gereden wedstrijden'!$L$7=3,'Gereden wedstrijden'!$L$7=3),LARGE(H12:J12,1),0)</f>
        <v>0</v>
      </c>
      <c r="N12" s="43">
        <f>IF('Gereden wedstrijden'!$L$7=5,LARGE(H12:J12,2),0)</f>
        <v>0</v>
      </c>
      <c r="O12" s="44">
        <f t="shared" si="0"/>
        <v>5</v>
      </c>
    </row>
    <row r="13" spans="1:16" ht="18" x14ac:dyDescent="0.35">
      <c r="A13" s="39">
        <f t="shared" si="1"/>
        <v>6</v>
      </c>
      <c r="B13" s="40" t="s">
        <v>253</v>
      </c>
      <c r="C13" s="40" t="s">
        <v>254</v>
      </c>
      <c r="D13" s="40"/>
      <c r="E13" s="41"/>
      <c r="F13" s="41" t="s">
        <v>126</v>
      </c>
      <c r="G13" s="40"/>
      <c r="H13" s="41">
        <v>6</v>
      </c>
      <c r="I13" s="42">
        <v>3</v>
      </c>
      <c r="J13" s="62"/>
      <c r="K13" s="62"/>
      <c r="L13" s="45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 t="shared" si="0"/>
        <v>9</v>
      </c>
    </row>
    <row r="14" spans="1:16" ht="18" x14ac:dyDescent="0.35">
      <c r="A14" s="39">
        <f t="shared" si="1"/>
        <v>7</v>
      </c>
      <c r="B14" s="40" t="s">
        <v>219</v>
      </c>
      <c r="C14" s="40" t="s">
        <v>255</v>
      </c>
      <c r="D14" s="40"/>
      <c r="E14" s="41"/>
      <c r="F14" s="41" t="s">
        <v>126</v>
      </c>
      <c r="G14" s="40"/>
      <c r="H14" s="41">
        <v>7</v>
      </c>
      <c r="I14" s="42"/>
      <c r="J14" s="62"/>
      <c r="K14" s="62"/>
      <c r="L14" s="45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 t="shared" si="0"/>
        <v>7</v>
      </c>
    </row>
    <row r="15" spans="1:16" ht="18" x14ac:dyDescent="0.35">
      <c r="A15" s="39">
        <f t="shared" si="1"/>
        <v>8</v>
      </c>
      <c r="B15" s="40" t="s">
        <v>247</v>
      </c>
      <c r="C15" s="40" t="s">
        <v>256</v>
      </c>
      <c r="D15" s="40"/>
      <c r="E15" s="41"/>
      <c r="F15" s="41" t="s">
        <v>126</v>
      </c>
      <c r="G15" s="40"/>
      <c r="H15" s="41">
        <v>8</v>
      </c>
      <c r="I15" s="42">
        <v>5</v>
      </c>
      <c r="J15" s="62"/>
      <c r="K15" s="62"/>
      <c r="L15" s="45"/>
      <c r="M15" s="43">
        <f>IF(OR('Gereden wedstrijden'!$L$7=3,'Gereden wedstrijden'!$L$7=3),LARGE(H15:J15,1),0)</f>
        <v>0</v>
      </c>
      <c r="N15" s="43">
        <f>IF('Gereden wedstrijden'!$L$7=5,LARGE(H15:J15,2),0)</f>
        <v>0</v>
      </c>
      <c r="O15" s="44">
        <f t="shared" si="0"/>
        <v>13</v>
      </c>
    </row>
    <row r="16" spans="1:16" ht="18" x14ac:dyDescent="0.35">
      <c r="A16" s="45">
        <v>9</v>
      </c>
      <c r="B16" s="39" t="s">
        <v>113</v>
      </c>
      <c r="C16" s="39" t="s">
        <v>257</v>
      </c>
      <c r="D16" s="39"/>
      <c r="E16" s="46"/>
      <c r="F16" s="41" t="s">
        <v>126</v>
      </c>
      <c r="G16" s="39" t="s">
        <v>18</v>
      </c>
      <c r="H16" s="46">
        <v>9</v>
      </c>
      <c r="I16" s="47">
        <v>7</v>
      </c>
      <c r="J16" s="72"/>
      <c r="K16" s="72"/>
      <c r="L16" s="43"/>
      <c r="M16" s="43">
        <f>IF(OR('Gereden wedstrijden'!$L$7=3,'Gereden wedstrijden'!$L$7=3),LARGE(H16:J16,1),0)</f>
        <v>0</v>
      </c>
      <c r="N16" s="43">
        <f>IF('Gereden wedstrijden'!$L$7=5,LARGE(H16:J16,2),0)</f>
        <v>0</v>
      </c>
      <c r="O16" s="44">
        <f t="shared" si="0"/>
        <v>16</v>
      </c>
    </row>
    <row r="17" spans="1:15" ht="18" x14ac:dyDescent="0.35">
      <c r="A17" s="45">
        <v>10</v>
      </c>
      <c r="B17" s="40" t="s">
        <v>251</v>
      </c>
      <c r="C17" s="40" t="s">
        <v>258</v>
      </c>
      <c r="D17" s="40"/>
      <c r="E17" s="41"/>
      <c r="F17" s="41" t="s">
        <v>126</v>
      </c>
      <c r="G17" s="40"/>
      <c r="H17" s="41"/>
      <c r="I17" s="42">
        <v>4</v>
      </c>
      <c r="J17" s="62"/>
      <c r="K17" s="62"/>
      <c r="L17" s="45"/>
      <c r="M17" s="45"/>
      <c r="N17" s="45"/>
      <c r="O17" s="48"/>
    </row>
    <row r="18" spans="1:15" ht="18" x14ac:dyDescent="0.35">
      <c r="A18" s="45">
        <v>11</v>
      </c>
      <c r="B18" s="40" t="s">
        <v>253</v>
      </c>
      <c r="C18" s="40" t="s">
        <v>259</v>
      </c>
      <c r="D18" s="40"/>
      <c r="E18" s="41"/>
      <c r="F18" s="41" t="s">
        <v>126</v>
      </c>
      <c r="G18" s="40"/>
      <c r="H18" s="41"/>
      <c r="I18" s="42">
        <v>6</v>
      </c>
      <c r="J18" s="62"/>
      <c r="K18" s="62"/>
      <c r="L18" s="45"/>
      <c r="M18" s="45"/>
      <c r="N18" s="45"/>
      <c r="O18" s="48"/>
    </row>
    <row r="19" spans="1:15" ht="18" x14ac:dyDescent="0.35">
      <c r="A19" s="45">
        <v>12</v>
      </c>
      <c r="B19" s="40" t="s">
        <v>260</v>
      </c>
      <c r="C19" s="40" t="s">
        <v>261</v>
      </c>
      <c r="D19" s="40"/>
      <c r="E19" s="41"/>
      <c r="F19" s="41" t="s">
        <v>126</v>
      </c>
      <c r="G19" s="40"/>
      <c r="H19" s="41"/>
      <c r="I19" s="42">
        <v>8</v>
      </c>
      <c r="J19" s="62"/>
      <c r="K19" s="62"/>
      <c r="L19" s="45"/>
      <c r="M19" s="45"/>
      <c r="N19" s="45"/>
      <c r="O19" s="48"/>
    </row>
    <row r="20" spans="1:15" x14ac:dyDescent="0.25">
      <c r="E20" s="14"/>
      <c r="F20" s="14"/>
    </row>
    <row r="21" spans="1:15" x14ac:dyDescent="0.25">
      <c r="E21" s="14"/>
      <c r="F21" s="14"/>
      <c r="J21" s="63"/>
      <c r="K21" s="63"/>
    </row>
    <row r="22" spans="1:15" x14ac:dyDescent="0.25">
      <c r="J22" s="63"/>
      <c r="K22" s="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0"/>
  <sheetViews>
    <sheetView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6.109375" style="13" customWidth="1"/>
    <col min="5" max="6" width="6.6640625" style="14" customWidth="1"/>
    <col min="7" max="7" width="18.88671875" style="14" hidden="1" customWidth="1"/>
    <col min="8" max="8" width="18.88671875" style="14" customWidth="1"/>
    <col min="9" max="9" width="15.88671875" style="14" customWidth="1"/>
    <col min="10" max="10" width="15.88671875" style="13" customWidth="1"/>
    <col min="11" max="12" width="15.88671875" style="13" hidden="1" customWidth="1"/>
    <col min="13" max="14" width="15.88671875" style="13" hidden="1" customWidth="1" outlineLevel="1"/>
    <col min="15" max="15" width="15.88671875" style="14" customWidth="1"/>
    <col min="16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7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7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7"/>
      <c r="F3" s="17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3"/>
      <c r="F4" s="23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7"/>
      <c r="F5" s="17"/>
      <c r="G5" s="17"/>
      <c r="H5" s="17"/>
      <c r="I5" s="19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0" t="s">
        <v>262</v>
      </c>
      <c r="C8" s="40" t="s">
        <v>263</v>
      </c>
      <c r="D8" s="40"/>
      <c r="E8" s="41"/>
      <c r="F8" s="41" t="s">
        <v>126</v>
      </c>
      <c r="G8" s="41" t="s">
        <v>264</v>
      </c>
      <c r="H8" s="41">
        <v>1</v>
      </c>
      <c r="I8" s="42">
        <v>2</v>
      </c>
      <c r="J8" s="62"/>
      <c r="K8" s="62"/>
      <c r="L8" s="45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>SUM(H8:J8)-SUM(M8:N8)</f>
        <v>3</v>
      </c>
    </row>
    <row r="9" spans="1:16" s="58" customFormat="1" ht="18" x14ac:dyDescent="0.35">
      <c r="A9" s="40">
        <f>A8+1</f>
        <v>2</v>
      </c>
      <c r="B9" s="40" t="s">
        <v>253</v>
      </c>
      <c r="C9" s="40" t="s">
        <v>259</v>
      </c>
      <c r="D9" s="40"/>
      <c r="E9" s="41"/>
      <c r="F9" s="41" t="s">
        <v>126</v>
      </c>
      <c r="G9" s="41"/>
      <c r="H9" s="41">
        <v>2</v>
      </c>
      <c r="I9" s="42"/>
      <c r="J9" s="62"/>
      <c r="K9" s="62"/>
      <c r="L9" s="45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>SUM(H9:J9)-SUM(M9:N9)</f>
        <v>2</v>
      </c>
    </row>
    <row r="10" spans="1:16" ht="18" x14ac:dyDescent="0.35">
      <c r="A10" s="40">
        <f>A9+1</f>
        <v>3</v>
      </c>
      <c r="B10" s="40" t="s">
        <v>251</v>
      </c>
      <c r="C10" s="40" t="s">
        <v>252</v>
      </c>
      <c r="D10" s="40"/>
      <c r="E10" s="41"/>
      <c r="F10" s="41" t="s">
        <v>126</v>
      </c>
      <c r="G10" s="41" t="s">
        <v>264</v>
      </c>
      <c r="H10" s="41"/>
      <c r="I10" s="42">
        <v>1</v>
      </c>
      <c r="J10" s="62"/>
      <c r="K10" s="62"/>
      <c r="L10" s="45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>SUM(H10:J10)-SUM(M10:N10)</f>
        <v>1</v>
      </c>
    </row>
    <row r="11" spans="1:16" ht="18" x14ac:dyDescent="0.35">
      <c r="A11" s="40">
        <v>4</v>
      </c>
      <c r="B11" s="40" t="s">
        <v>265</v>
      </c>
      <c r="C11" s="40" t="s">
        <v>266</v>
      </c>
      <c r="D11" s="40"/>
      <c r="E11" s="41"/>
      <c r="F11" s="41" t="s">
        <v>126</v>
      </c>
      <c r="G11" s="41"/>
      <c r="H11" s="41"/>
      <c r="I11" s="42">
        <v>3</v>
      </c>
      <c r="J11" s="62"/>
      <c r="K11" s="62"/>
      <c r="L11" s="45"/>
      <c r="M11" s="43"/>
      <c r="N11" s="43"/>
      <c r="O11" s="44"/>
    </row>
    <row r="12" spans="1:16" ht="18" x14ac:dyDescent="0.35">
      <c r="A12" s="40">
        <v>5</v>
      </c>
      <c r="B12" s="40" t="s">
        <v>219</v>
      </c>
      <c r="C12" s="40" t="s">
        <v>255</v>
      </c>
      <c r="D12" s="40"/>
      <c r="E12" s="41"/>
      <c r="F12" s="41" t="s">
        <v>126</v>
      </c>
      <c r="G12" s="41"/>
      <c r="H12" s="41"/>
      <c r="I12" s="42">
        <v>4</v>
      </c>
      <c r="J12" s="62"/>
      <c r="K12" s="62"/>
      <c r="L12" s="45"/>
      <c r="M12" s="43"/>
      <c r="N12" s="43"/>
      <c r="O12" s="44"/>
    </row>
    <row r="13" spans="1:16" ht="18" x14ac:dyDescent="0.35">
      <c r="A13" s="40">
        <v>6</v>
      </c>
      <c r="B13" s="40" t="s">
        <v>267</v>
      </c>
      <c r="C13" s="40" t="s">
        <v>268</v>
      </c>
      <c r="D13" s="40"/>
      <c r="E13" s="41"/>
      <c r="F13" s="41" t="s">
        <v>126</v>
      </c>
      <c r="G13" s="41" t="s">
        <v>264</v>
      </c>
      <c r="H13" s="41"/>
      <c r="I13" s="42">
        <v>5</v>
      </c>
      <c r="J13" s="62"/>
      <c r="K13" s="62"/>
      <c r="L13" s="45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>SUM(H13:J13)-SUM(M13:N13)</f>
        <v>5</v>
      </c>
    </row>
    <row r="15" spans="1:16" x14ac:dyDescent="0.25">
      <c r="J15" s="63"/>
      <c r="K15" s="63"/>
    </row>
    <row r="16" spans="1:16" x14ac:dyDescent="0.25">
      <c r="J16" s="63"/>
      <c r="K16" s="63"/>
    </row>
    <row r="19" spans="10:11" x14ac:dyDescent="0.25">
      <c r="J19" s="63"/>
      <c r="K19" s="63"/>
    </row>
    <row r="20" spans="10:11" x14ac:dyDescent="0.25">
      <c r="J20" s="63"/>
      <c r="K20" s="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7"/>
  <sheetViews>
    <sheetView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6" width="5.88671875" style="14" customWidth="1"/>
    <col min="7" max="7" width="26.33203125" style="14" hidden="1" customWidth="1"/>
    <col min="8" max="10" width="16.44140625" style="14" customWidth="1"/>
    <col min="11" max="12" width="15.6640625" style="14" hidden="1" customWidth="1"/>
    <col min="13" max="14" width="15.6640625" style="13" hidden="1" customWidth="1" outlineLevel="1"/>
    <col min="15" max="15" width="15.88671875" style="14" customWidth="1"/>
    <col min="16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7"/>
      <c r="F3" s="17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3"/>
      <c r="F4" s="23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7"/>
      <c r="F5" s="17"/>
      <c r="G5" s="17"/>
      <c r="H5" s="70"/>
      <c r="I5" s="29"/>
      <c r="J5" s="70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0" t="s">
        <v>262</v>
      </c>
      <c r="C8" s="40" t="s">
        <v>269</v>
      </c>
      <c r="D8" s="40"/>
      <c r="E8" s="41"/>
      <c r="F8" s="41" t="s">
        <v>126</v>
      </c>
      <c r="G8" s="41" t="s">
        <v>270</v>
      </c>
      <c r="H8" s="41">
        <v>1</v>
      </c>
      <c r="I8" s="41">
        <v>1</v>
      </c>
      <c r="J8" s="42"/>
      <c r="K8" s="42"/>
      <c r="L8" s="42"/>
      <c r="M8" s="45">
        <f>IF(OR('Gereden wedstrijden'!$L$7=3,'Gereden wedstrijden'!$L$7=3),LARGE(H8:L8,1),0)</f>
        <v>0</v>
      </c>
      <c r="N8" s="45">
        <f>IF('Gereden wedstrijden'!$L$7=5,LARGE(I8:L8,2),0)</f>
        <v>0</v>
      </c>
      <c r="O8" s="42">
        <f>SUM(H8:L8)-SUM(M8:N8)</f>
        <v>2</v>
      </c>
    </row>
    <row r="9" spans="1:16" ht="18" x14ac:dyDescent="0.35">
      <c r="A9" s="40"/>
      <c r="B9" s="40"/>
      <c r="C9" s="73"/>
      <c r="D9" s="40"/>
      <c r="E9" s="41"/>
      <c r="F9" s="41"/>
      <c r="G9" s="41"/>
      <c r="H9" s="41"/>
      <c r="I9" s="41"/>
      <c r="J9" s="48"/>
      <c r="K9" s="48"/>
      <c r="L9" s="42"/>
      <c r="M9" s="45"/>
      <c r="N9" s="45"/>
      <c r="O9" s="42"/>
    </row>
    <row r="10" spans="1:16" ht="18" x14ac:dyDescent="0.35">
      <c r="A10" s="40"/>
      <c r="B10" s="40"/>
      <c r="C10" s="40"/>
      <c r="D10" s="40"/>
      <c r="E10" s="41"/>
      <c r="F10" s="41"/>
      <c r="G10" s="41" t="s">
        <v>271</v>
      </c>
      <c r="H10" s="41"/>
      <c r="I10" s="42"/>
      <c r="J10" s="48"/>
      <c r="K10" s="48"/>
      <c r="L10" s="42"/>
      <c r="M10" s="45">
        <f>IF(OR('Gereden wedstrijden'!$L$7=3,'Gereden wedstrijden'!$L$7=3),LARGE(H10:L10,1),0)</f>
        <v>0</v>
      </c>
      <c r="N10" s="45">
        <f>IF('Gereden wedstrijden'!$L$7=5,LARGE(I10:L10,2),0)</f>
        <v>0</v>
      </c>
      <c r="O10" s="42"/>
    </row>
    <row r="11" spans="1:16" ht="18" x14ac:dyDescent="0.35">
      <c r="A11" s="45"/>
      <c r="B11" s="40"/>
      <c r="C11" s="40"/>
      <c r="D11" s="40"/>
      <c r="E11" s="41"/>
      <c r="F11" s="41"/>
      <c r="G11" s="41"/>
      <c r="H11" s="41"/>
      <c r="I11" s="41"/>
      <c r="J11" s="48"/>
      <c r="K11" s="48"/>
      <c r="L11" s="42"/>
      <c r="M11" s="45">
        <f>IF(OR('Gereden wedstrijden'!$L$7=3,'Gereden wedstrijden'!$L$7=3),LARGE(H11:L11,1),0)</f>
        <v>0</v>
      </c>
      <c r="N11" s="45">
        <f>IF('Gereden wedstrijden'!$L$7=5,LARGE(I11:L11,2),0)</f>
        <v>0</v>
      </c>
      <c r="O11" s="42"/>
    </row>
    <row r="12" spans="1:16" ht="18" x14ac:dyDescent="0.35">
      <c r="A12" s="45"/>
      <c r="B12" s="40"/>
      <c r="C12" s="40"/>
      <c r="D12" s="40"/>
      <c r="E12" s="41"/>
      <c r="F12" s="41"/>
      <c r="G12" s="41"/>
      <c r="H12" s="41"/>
      <c r="I12" s="42"/>
      <c r="J12" s="42"/>
      <c r="K12" s="42"/>
      <c r="L12" s="42"/>
      <c r="M12" s="45">
        <f>IF(OR('Gereden wedstrijden'!$L$7=3,'Gereden wedstrijden'!$L$7=3),LARGE(H12:L12,1),0)</f>
        <v>0</v>
      </c>
      <c r="N12" s="45">
        <f>IF('Gereden wedstrijden'!$L$7=5,LARGE(I12:L12,2),0)</f>
        <v>0</v>
      </c>
      <c r="O12" s="42"/>
    </row>
    <row r="13" spans="1:16" ht="18" x14ac:dyDescent="0.35">
      <c r="A13" s="45"/>
      <c r="B13" s="40"/>
      <c r="C13" s="40"/>
      <c r="D13" s="40"/>
      <c r="E13" s="41"/>
      <c r="F13" s="41"/>
      <c r="G13" s="41"/>
      <c r="H13" s="41"/>
      <c r="I13" s="42"/>
      <c r="J13" s="42"/>
      <c r="K13" s="42"/>
      <c r="L13" s="42"/>
      <c r="M13" s="45"/>
      <c r="N13" s="45"/>
      <c r="O13" s="42"/>
    </row>
    <row r="14" spans="1:16" ht="18" x14ac:dyDescent="0.35">
      <c r="A14" s="45"/>
      <c r="B14" s="49"/>
      <c r="C14" s="49"/>
      <c r="D14" s="40"/>
      <c r="E14" s="41"/>
      <c r="F14" s="41"/>
      <c r="G14" s="41"/>
      <c r="H14" s="41"/>
      <c r="I14" s="42"/>
      <c r="J14" s="42"/>
      <c r="K14" s="42"/>
      <c r="L14" s="42"/>
      <c r="M14" s="45"/>
      <c r="N14" s="45"/>
      <c r="O14" s="42"/>
    </row>
    <row r="15" spans="1:16" ht="18" x14ac:dyDescent="0.35">
      <c r="A15" s="45"/>
      <c r="B15" s="45"/>
      <c r="C15" s="45"/>
      <c r="D15" s="45"/>
      <c r="E15" s="42"/>
      <c r="F15" s="42"/>
      <c r="G15" s="42"/>
      <c r="H15" s="42"/>
      <c r="I15" s="42"/>
      <c r="J15" s="42"/>
      <c r="K15" s="42"/>
      <c r="L15" s="42"/>
      <c r="M15" s="45"/>
      <c r="N15" s="45"/>
      <c r="O15" s="42"/>
    </row>
    <row r="16" spans="1:16" ht="18" x14ac:dyDescent="0.35">
      <c r="A16" s="45"/>
      <c r="B16" s="40"/>
      <c r="C16" s="40"/>
      <c r="D16" s="40"/>
      <c r="E16" s="41"/>
      <c r="F16" s="41"/>
      <c r="G16" s="41"/>
      <c r="H16" s="41"/>
      <c r="I16" s="42"/>
      <c r="J16" s="42"/>
      <c r="K16" s="42"/>
      <c r="L16" s="42"/>
      <c r="M16" s="45"/>
      <c r="N16" s="45"/>
      <c r="O16" s="42"/>
    </row>
    <row r="17" spans="1:15" ht="18" x14ac:dyDescent="0.35">
      <c r="A17" s="45"/>
      <c r="B17" s="40"/>
      <c r="C17" s="40"/>
      <c r="D17" s="40"/>
      <c r="E17" s="41"/>
      <c r="F17" s="41"/>
      <c r="G17" s="41"/>
      <c r="H17" s="41"/>
      <c r="I17" s="42"/>
      <c r="J17" s="42"/>
      <c r="K17" s="42"/>
      <c r="L17" s="42"/>
      <c r="M17" s="45"/>
      <c r="N17" s="45"/>
      <c r="O17" s="42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N1:O1"/>
  <sheetViews>
    <sheetView topLeftCell="A51" zoomScale="125" zoomScaleNormal="125" workbookViewId="0">
      <selection activeCell="A51" sqref="A51"/>
    </sheetView>
  </sheetViews>
  <sheetFormatPr defaultColWidth="9.33203125" defaultRowHeight="13.8" outlineLevelCol="1" x14ac:dyDescent="0.25"/>
  <cols>
    <col min="1" max="13" width="9.33203125" style="50"/>
    <col min="14" max="15" width="9.33203125" style="50" outlineLevel="1"/>
    <col min="16" max="16384" width="9.33203125" style="50"/>
  </cols>
  <sheetData/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zoomScale="125" zoomScaleNormal="125" workbookViewId="0"/>
  </sheetViews>
  <sheetFormatPr defaultColWidth="8.6640625" defaultRowHeight="14.4" x14ac:dyDescent="0.3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tabSelected="1"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6" width="6.6640625" style="13" customWidth="1"/>
    <col min="7" max="7" width="1.44140625" style="13" hidden="1" customWidth="1"/>
    <col min="8" max="10" width="15.5546875" style="13" customWidth="1"/>
    <col min="11" max="11" width="15.5546875" style="13" hidden="1" customWidth="1"/>
    <col min="12" max="12" width="15.5546875" style="14" hidden="1" customWidth="1"/>
    <col min="13" max="14" width="15.5546875" style="13" hidden="1" customWidth="1" outlineLevel="1"/>
    <col min="15" max="15" width="15.5546875" style="14" customWidth="1" collapsed="1"/>
    <col min="16" max="16" width="12.6640625" style="13" customWidth="1"/>
    <col min="17" max="16384" width="9.33203125" style="13"/>
  </cols>
  <sheetData>
    <row r="1" spans="1:15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5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5" ht="18" x14ac:dyDescent="0.35">
      <c r="A3" s="16"/>
      <c r="B3" s="16"/>
      <c r="C3" s="16"/>
      <c r="D3" s="16"/>
      <c r="E3" s="16"/>
      <c r="F3" s="16"/>
      <c r="G3" s="16"/>
      <c r="H3" s="19"/>
      <c r="I3" s="17"/>
      <c r="J3" s="17"/>
      <c r="K3" s="17"/>
      <c r="L3" s="17"/>
      <c r="M3" s="16"/>
      <c r="N3" s="16"/>
      <c r="O3" s="17"/>
    </row>
    <row r="4" spans="1:15" ht="18" x14ac:dyDescent="0.35">
      <c r="A4" s="20"/>
      <c r="B4" s="21"/>
      <c r="C4" s="21"/>
      <c r="D4" s="21"/>
      <c r="E4" s="21"/>
      <c r="F4" s="21"/>
      <c r="G4" s="21"/>
      <c r="H4" s="22"/>
      <c r="I4" s="23"/>
      <c r="J4" s="23"/>
      <c r="K4" s="23"/>
      <c r="L4" s="23"/>
      <c r="M4" s="21"/>
      <c r="N4" s="21"/>
      <c r="O4" s="24"/>
    </row>
    <row r="5" spans="1:15" ht="18" x14ac:dyDescent="0.35">
      <c r="A5" s="25"/>
      <c r="B5" s="16"/>
      <c r="C5" s="16"/>
      <c r="D5" s="16"/>
      <c r="E5" s="16"/>
      <c r="F5" s="16"/>
      <c r="G5" s="16"/>
      <c r="H5" s="19"/>
      <c r="I5" s="17"/>
      <c r="J5" s="17"/>
      <c r="K5" s="17"/>
      <c r="L5" s="17"/>
      <c r="M5" s="16"/>
      <c r="N5" s="16"/>
      <c r="O5" s="26"/>
    </row>
    <row r="6" spans="1:15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</row>
    <row r="7" spans="1:15" ht="18" x14ac:dyDescent="0.35">
      <c r="A7" s="32" t="s">
        <v>6</v>
      </c>
      <c r="B7" s="33" t="s">
        <v>7</v>
      </c>
      <c r="C7" s="33" t="s">
        <v>8</v>
      </c>
      <c r="D7" s="33" t="s">
        <v>9</v>
      </c>
      <c r="E7" s="34"/>
      <c r="F7" s="34" t="s">
        <v>10</v>
      </c>
      <c r="G7" s="34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5" ht="18" x14ac:dyDescent="0.35">
      <c r="A8" s="39">
        <v>1</v>
      </c>
      <c r="B8" s="40" t="s">
        <v>14</v>
      </c>
      <c r="C8" s="40" t="s">
        <v>15</v>
      </c>
      <c r="D8" s="40" t="s">
        <v>16</v>
      </c>
      <c r="E8" s="41"/>
      <c r="F8" s="41" t="s">
        <v>17</v>
      </c>
      <c r="G8" s="41" t="s">
        <v>18</v>
      </c>
      <c r="H8" s="41">
        <v>1</v>
      </c>
      <c r="I8" s="42">
        <v>1</v>
      </c>
      <c r="J8" s="42"/>
      <c r="K8" s="42"/>
      <c r="L8" s="42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 t="shared" ref="O8:O21" si="0">SUM(H8:J8)-SUM(M8:N8)</f>
        <v>2</v>
      </c>
    </row>
    <row r="9" spans="1:15" ht="18" x14ac:dyDescent="0.35">
      <c r="A9" s="40">
        <f t="shared" ref="A9:A21" si="1">A8+1</f>
        <v>2</v>
      </c>
      <c r="B9" s="45" t="s">
        <v>19</v>
      </c>
      <c r="C9" s="45" t="s">
        <v>20</v>
      </c>
      <c r="D9" s="45"/>
      <c r="E9" s="41"/>
      <c r="F9" s="41" t="s">
        <v>17</v>
      </c>
      <c r="G9" s="41" t="s">
        <v>18</v>
      </c>
      <c r="H9" s="42">
        <v>2</v>
      </c>
      <c r="I9" s="42"/>
      <c r="J9" s="42"/>
      <c r="K9" s="42"/>
      <c r="L9" s="42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 t="shared" si="0"/>
        <v>2</v>
      </c>
    </row>
    <row r="10" spans="1:15" ht="18" x14ac:dyDescent="0.35">
      <c r="A10" s="40">
        <f t="shared" si="1"/>
        <v>3</v>
      </c>
      <c r="B10" s="39" t="s">
        <v>21</v>
      </c>
      <c r="C10" s="39" t="s">
        <v>22</v>
      </c>
      <c r="D10" s="39"/>
      <c r="E10" s="46"/>
      <c r="F10" s="46" t="s">
        <v>17</v>
      </c>
      <c r="G10" s="46" t="s">
        <v>18</v>
      </c>
      <c r="H10" s="46">
        <v>3</v>
      </c>
      <c r="I10" s="44">
        <v>2</v>
      </c>
      <c r="J10" s="44"/>
      <c r="K10" s="44"/>
      <c r="L10" s="47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 t="shared" si="0"/>
        <v>5</v>
      </c>
    </row>
    <row r="11" spans="1:15" ht="18" x14ac:dyDescent="0.35">
      <c r="A11" s="40">
        <f t="shared" si="1"/>
        <v>4</v>
      </c>
      <c r="B11" s="45" t="s">
        <v>23</v>
      </c>
      <c r="C11" s="45" t="s">
        <v>24</v>
      </c>
      <c r="D11" s="45"/>
      <c r="E11" s="41"/>
      <c r="F11" s="41" t="s">
        <v>17</v>
      </c>
      <c r="G11" s="41" t="s">
        <v>25</v>
      </c>
      <c r="H11" s="42">
        <v>4</v>
      </c>
      <c r="I11" s="42">
        <v>3</v>
      </c>
      <c r="J11" s="42"/>
      <c r="K11" s="42"/>
      <c r="L11" s="42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 t="shared" si="0"/>
        <v>7</v>
      </c>
    </row>
    <row r="12" spans="1:15" ht="18" x14ac:dyDescent="0.35">
      <c r="A12" s="40">
        <f t="shared" si="1"/>
        <v>5</v>
      </c>
      <c r="B12" s="45" t="s">
        <v>26</v>
      </c>
      <c r="C12" s="45" t="s">
        <v>27</v>
      </c>
      <c r="D12" s="45"/>
      <c r="E12" s="42"/>
      <c r="F12" s="41" t="s">
        <v>17</v>
      </c>
      <c r="G12" s="42" t="s">
        <v>25</v>
      </c>
      <c r="H12" s="42">
        <v>5</v>
      </c>
      <c r="I12" s="42">
        <v>6</v>
      </c>
      <c r="J12" s="42"/>
      <c r="K12" s="42"/>
      <c r="L12" s="42"/>
      <c r="M12" s="43">
        <f>IF(OR('Gereden wedstrijden'!$L$7=3,'Gereden wedstrijden'!$L$7=3),LARGE(H12:J12,1),0)</f>
        <v>0</v>
      </c>
      <c r="N12" s="43">
        <f>IF('Gereden wedstrijden'!$L$7=5,LARGE(H12:J12,2),0)</f>
        <v>0</v>
      </c>
      <c r="O12" s="44">
        <f t="shared" si="0"/>
        <v>11</v>
      </c>
    </row>
    <row r="13" spans="1:15" ht="18" x14ac:dyDescent="0.35">
      <c r="A13" s="40">
        <f t="shared" si="1"/>
        <v>6</v>
      </c>
      <c r="B13" s="40" t="s">
        <v>26</v>
      </c>
      <c r="C13" s="40" t="s">
        <v>28</v>
      </c>
      <c r="D13" s="40"/>
      <c r="E13" s="41"/>
      <c r="F13" s="41" t="s">
        <v>17</v>
      </c>
      <c r="G13" s="41" t="s">
        <v>29</v>
      </c>
      <c r="H13" s="41">
        <v>6</v>
      </c>
      <c r="I13" s="48">
        <v>4</v>
      </c>
      <c r="J13" s="48"/>
      <c r="K13" s="48"/>
      <c r="L13" s="42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 t="shared" si="0"/>
        <v>10</v>
      </c>
    </row>
    <row r="14" spans="1:15" ht="18" x14ac:dyDescent="0.35">
      <c r="A14" s="40">
        <f t="shared" si="1"/>
        <v>7</v>
      </c>
      <c r="B14" s="45" t="s">
        <v>30</v>
      </c>
      <c r="C14" s="45" t="s">
        <v>31</v>
      </c>
      <c r="D14" s="45"/>
      <c r="E14" s="41"/>
      <c r="F14" s="41" t="s">
        <v>17</v>
      </c>
      <c r="G14" s="41" t="s">
        <v>32</v>
      </c>
      <c r="H14" s="42">
        <v>7</v>
      </c>
      <c r="I14" s="42">
        <v>7</v>
      </c>
      <c r="J14" s="42"/>
      <c r="K14" s="42"/>
      <c r="L14" s="42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 t="shared" si="0"/>
        <v>14</v>
      </c>
    </row>
    <row r="15" spans="1:15" ht="18" x14ac:dyDescent="0.35">
      <c r="A15" s="40">
        <f t="shared" si="1"/>
        <v>8</v>
      </c>
      <c r="B15" s="40" t="s">
        <v>33</v>
      </c>
      <c r="C15" s="40" t="s">
        <v>34</v>
      </c>
      <c r="D15" s="40"/>
      <c r="E15" s="41"/>
      <c r="F15" s="41" t="s">
        <v>17</v>
      </c>
      <c r="G15" s="41" t="s">
        <v>35</v>
      </c>
      <c r="H15" s="41">
        <v>8</v>
      </c>
      <c r="I15" s="48">
        <v>16</v>
      </c>
      <c r="J15" s="48"/>
      <c r="K15" s="48"/>
      <c r="L15" s="42"/>
      <c r="M15" s="43">
        <f>IF(OR('Gereden wedstrijden'!$L$7=3,'Gereden wedstrijden'!$L$7=3),LARGE(H15:J15,1),0)</f>
        <v>0</v>
      </c>
      <c r="N15" s="43">
        <f>IF('Gereden wedstrijden'!$L$7=5,LARGE(H15:J15,2),0)</f>
        <v>0</v>
      </c>
      <c r="O15" s="44">
        <f t="shared" si="0"/>
        <v>24</v>
      </c>
    </row>
    <row r="16" spans="1:15" ht="18" x14ac:dyDescent="0.35">
      <c r="A16" s="40">
        <f t="shared" si="1"/>
        <v>9</v>
      </c>
      <c r="B16" s="40" t="s">
        <v>33</v>
      </c>
      <c r="C16" s="45" t="s">
        <v>36</v>
      </c>
      <c r="D16" s="45"/>
      <c r="E16" s="41"/>
      <c r="F16" s="41" t="s">
        <v>17</v>
      </c>
      <c r="G16" s="41" t="s">
        <v>25</v>
      </c>
      <c r="H16" s="42">
        <v>9</v>
      </c>
      <c r="I16" s="42">
        <v>9</v>
      </c>
      <c r="J16" s="42"/>
      <c r="K16" s="42"/>
      <c r="L16" s="42"/>
      <c r="M16" s="43">
        <f>IF(OR('Gereden wedstrijden'!$L$7=3,'Gereden wedstrijden'!$L$7=3),LARGE(H16:J16,1),0)</f>
        <v>0</v>
      </c>
      <c r="N16" s="43">
        <f>IF('Gereden wedstrijden'!$L$7=5,LARGE(H16:J16,2),0)</f>
        <v>0</v>
      </c>
      <c r="O16" s="44">
        <f t="shared" si="0"/>
        <v>18</v>
      </c>
    </row>
    <row r="17" spans="1:15" ht="18" x14ac:dyDescent="0.35">
      <c r="A17" s="40">
        <f t="shared" si="1"/>
        <v>10</v>
      </c>
      <c r="B17" s="49" t="s">
        <v>37</v>
      </c>
      <c r="C17" s="49" t="s">
        <v>38</v>
      </c>
      <c r="D17" s="40"/>
      <c r="E17" s="41"/>
      <c r="F17" s="41" t="s">
        <v>17</v>
      </c>
      <c r="G17" s="41" t="s">
        <v>18</v>
      </c>
      <c r="H17" s="41">
        <v>10</v>
      </c>
      <c r="I17" s="48">
        <v>10</v>
      </c>
      <c r="J17" s="48"/>
      <c r="K17" s="48"/>
      <c r="L17" s="42"/>
      <c r="M17" s="43">
        <f>IF(OR('Gereden wedstrijden'!$L$7=3,'Gereden wedstrijden'!$L$7=3),LARGE(H17:J17,1),0)</f>
        <v>0</v>
      </c>
      <c r="N17" s="43">
        <f>IF('Gereden wedstrijden'!$L$7=5,LARGE(H17:J17,2),0)</f>
        <v>0</v>
      </c>
      <c r="O17" s="44">
        <f t="shared" si="0"/>
        <v>20</v>
      </c>
    </row>
    <row r="18" spans="1:15" ht="18" x14ac:dyDescent="0.35">
      <c r="A18" s="40">
        <f t="shared" si="1"/>
        <v>11</v>
      </c>
      <c r="B18" s="40" t="s">
        <v>39</v>
      </c>
      <c r="C18" s="40" t="s">
        <v>40</v>
      </c>
      <c r="D18" s="40"/>
      <c r="E18" s="41"/>
      <c r="F18" s="41" t="s">
        <v>17</v>
      </c>
      <c r="G18" s="41" t="s">
        <v>18</v>
      </c>
      <c r="H18" s="41">
        <v>11</v>
      </c>
      <c r="I18" s="48">
        <v>8</v>
      </c>
      <c r="J18" s="48"/>
      <c r="K18" s="48"/>
      <c r="L18" s="42"/>
      <c r="M18" s="43">
        <f>IF(OR('Gereden wedstrijden'!$L$7=3,'Gereden wedstrijden'!$L$7=3),LARGE(H18:J18,1),0)</f>
        <v>0</v>
      </c>
      <c r="N18" s="43">
        <f>IF('Gereden wedstrijden'!$L$7=5,LARGE(H18:J18,2),0)</f>
        <v>0</v>
      </c>
      <c r="O18" s="44">
        <f t="shared" si="0"/>
        <v>19</v>
      </c>
    </row>
    <row r="19" spans="1:15" ht="18" x14ac:dyDescent="0.35">
      <c r="A19" s="40">
        <f t="shared" si="1"/>
        <v>12</v>
      </c>
      <c r="B19" s="40" t="s">
        <v>41</v>
      </c>
      <c r="C19" s="40" t="s">
        <v>42</v>
      </c>
      <c r="D19" s="40"/>
      <c r="E19" s="41"/>
      <c r="F19" s="41" t="s">
        <v>17</v>
      </c>
      <c r="G19" s="41" t="s">
        <v>25</v>
      </c>
      <c r="H19" s="41">
        <v>12</v>
      </c>
      <c r="I19" s="42">
        <v>5</v>
      </c>
      <c r="J19" s="42"/>
      <c r="K19" s="42"/>
      <c r="L19" s="42"/>
      <c r="M19" s="43">
        <f>IF(OR('Gereden wedstrijden'!$L$7=3,'Gereden wedstrijden'!$L$7=3),LARGE(H19:J19,1),0)</f>
        <v>0</v>
      </c>
      <c r="N19" s="43">
        <f>IF('Gereden wedstrijden'!$L$7=5,LARGE(H19:J19,2),0)</f>
        <v>0</v>
      </c>
      <c r="O19" s="44">
        <f t="shared" si="0"/>
        <v>17</v>
      </c>
    </row>
    <row r="20" spans="1:15" ht="18" x14ac:dyDescent="0.35">
      <c r="A20" s="40">
        <f t="shared" si="1"/>
        <v>13</v>
      </c>
      <c r="B20" s="45" t="s">
        <v>43</v>
      </c>
      <c r="C20" s="45" t="s">
        <v>44</v>
      </c>
      <c r="D20" s="45"/>
      <c r="E20" s="41"/>
      <c r="F20" s="41" t="s">
        <v>17</v>
      </c>
      <c r="G20" s="41" t="s">
        <v>32</v>
      </c>
      <c r="H20" s="42">
        <v>13</v>
      </c>
      <c r="I20" s="42"/>
      <c r="J20" s="42"/>
      <c r="K20" s="42"/>
      <c r="L20" s="42"/>
      <c r="M20" s="43">
        <f>IF(OR('Gereden wedstrijden'!$L$7=3,'Gereden wedstrijden'!$L$7=3),LARGE(H20:J20,1),0)</f>
        <v>0</v>
      </c>
      <c r="N20" s="43">
        <f>IF('Gereden wedstrijden'!$L$7=5,LARGE(H20:J20,2),0)</f>
        <v>0</v>
      </c>
      <c r="O20" s="44">
        <f t="shared" si="0"/>
        <v>13</v>
      </c>
    </row>
    <row r="21" spans="1:15" ht="18" x14ac:dyDescent="0.35">
      <c r="A21" s="40">
        <f t="shared" si="1"/>
        <v>14</v>
      </c>
      <c r="B21" s="45" t="s">
        <v>45</v>
      </c>
      <c r="C21" s="45" t="s">
        <v>46</v>
      </c>
      <c r="D21" s="45"/>
      <c r="E21" s="41"/>
      <c r="F21" s="41" t="s">
        <v>17</v>
      </c>
      <c r="G21" s="41" t="s">
        <v>32</v>
      </c>
      <c r="H21" s="42"/>
      <c r="I21" s="42">
        <v>11</v>
      </c>
      <c r="J21" s="42"/>
      <c r="K21" s="42"/>
      <c r="L21" s="42"/>
      <c r="M21" s="43">
        <f>IF(OR('Gereden wedstrijden'!$L$7=3,'Gereden wedstrijden'!$L$7=3),LARGE(H21:J21,1),0)</f>
        <v>0</v>
      </c>
      <c r="N21" s="43">
        <f>IF('Gereden wedstrijden'!$L$7=5,LARGE(H21:J21,2),0)</f>
        <v>0</v>
      </c>
      <c r="O21" s="44">
        <f t="shared" si="0"/>
        <v>11</v>
      </c>
    </row>
    <row r="22" spans="1:15" ht="18" x14ac:dyDescent="0.35">
      <c r="A22" s="40">
        <v>15</v>
      </c>
      <c r="B22" s="45" t="s">
        <v>47</v>
      </c>
      <c r="C22" s="45" t="s">
        <v>48</v>
      </c>
      <c r="D22" s="45"/>
      <c r="E22" s="41"/>
      <c r="F22" s="41" t="s">
        <v>17</v>
      </c>
      <c r="G22" s="41"/>
      <c r="H22" s="42"/>
      <c r="I22" s="42">
        <v>12</v>
      </c>
      <c r="J22" s="42"/>
      <c r="K22" s="42"/>
      <c r="L22" s="42"/>
      <c r="M22" s="43"/>
      <c r="N22" s="43"/>
      <c r="O22" s="44"/>
    </row>
    <row r="23" spans="1:15" ht="18" x14ac:dyDescent="0.35">
      <c r="A23" s="40">
        <v>16</v>
      </c>
      <c r="B23" s="45" t="s">
        <v>49</v>
      </c>
      <c r="C23" s="45" t="s">
        <v>50</v>
      </c>
      <c r="D23" s="45"/>
      <c r="E23" s="41"/>
      <c r="F23" s="41" t="s">
        <v>17</v>
      </c>
      <c r="G23" s="41"/>
      <c r="H23" s="42"/>
      <c r="I23" s="42">
        <v>13</v>
      </c>
      <c r="J23" s="42"/>
      <c r="K23" s="42"/>
      <c r="L23" s="42"/>
      <c r="M23" s="43"/>
      <c r="N23" s="43"/>
      <c r="O23" s="44"/>
    </row>
    <row r="24" spans="1:15" ht="18" x14ac:dyDescent="0.35">
      <c r="A24" s="40">
        <v>17</v>
      </c>
      <c r="B24" s="45" t="s">
        <v>26</v>
      </c>
      <c r="C24" s="45" t="s">
        <v>51</v>
      </c>
      <c r="D24" s="45"/>
      <c r="E24" s="41"/>
      <c r="F24" s="41" t="s">
        <v>17</v>
      </c>
      <c r="G24" s="41"/>
      <c r="H24" s="42"/>
      <c r="I24" s="42">
        <v>14</v>
      </c>
      <c r="J24" s="42"/>
      <c r="K24" s="42"/>
      <c r="L24" s="42"/>
      <c r="M24" s="43"/>
      <c r="N24" s="43"/>
      <c r="O24" s="44"/>
    </row>
    <row r="25" spans="1:15" ht="18" x14ac:dyDescent="0.35">
      <c r="A25" s="40">
        <v>18</v>
      </c>
      <c r="B25" s="45" t="s">
        <v>52</v>
      </c>
      <c r="C25" s="45" t="s">
        <v>53</v>
      </c>
      <c r="D25" s="45"/>
      <c r="E25" s="41"/>
      <c r="F25" s="41" t="s">
        <v>17</v>
      </c>
      <c r="G25" s="41"/>
      <c r="H25" s="42"/>
      <c r="I25" s="42">
        <v>15</v>
      </c>
      <c r="J25" s="42"/>
      <c r="K25" s="42"/>
      <c r="L25" s="42"/>
      <c r="M25" s="43"/>
      <c r="N25" s="43"/>
      <c r="O25" s="44"/>
    </row>
    <row r="27" spans="1:15" x14ac:dyDescent="0.25">
      <c r="A27" s="50"/>
      <c r="E27" s="51"/>
      <c r="F27" s="51"/>
      <c r="G27" s="51"/>
      <c r="H27" s="51"/>
      <c r="I27" s="14"/>
      <c r="J27" s="14"/>
      <c r="K27" s="14"/>
      <c r="O27" s="52"/>
    </row>
    <row r="28" spans="1:15" x14ac:dyDescent="0.25">
      <c r="A28" s="50"/>
      <c r="B28" s="50"/>
      <c r="C28" s="50"/>
      <c r="D28" s="50"/>
      <c r="E28" s="51"/>
      <c r="F28" s="51"/>
      <c r="G28" s="51"/>
      <c r="H28" s="51"/>
      <c r="I28" s="14"/>
      <c r="J28" s="14"/>
      <c r="K28" s="14"/>
      <c r="O28" s="52"/>
    </row>
    <row r="29" spans="1:15" x14ac:dyDescent="0.25">
      <c r="E29" s="51"/>
      <c r="F29" s="51"/>
      <c r="G29" s="51"/>
      <c r="H29" s="51"/>
      <c r="I29" s="52"/>
      <c r="J29" s="52"/>
      <c r="K29" s="52"/>
      <c r="O29" s="52"/>
    </row>
    <row r="30" spans="1:15" x14ac:dyDescent="0.25">
      <c r="E30" s="51"/>
      <c r="F30" s="51"/>
      <c r="G30" s="51"/>
      <c r="H30" s="51"/>
      <c r="I30" s="14"/>
      <c r="J30" s="14"/>
      <c r="K30" s="14"/>
      <c r="O30" s="52"/>
    </row>
    <row r="31" spans="1:15" x14ac:dyDescent="0.25">
      <c r="B31" s="50"/>
      <c r="C31" s="50"/>
      <c r="D31" s="50"/>
      <c r="E31" s="51"/>
      <c r="F31" s="51"/>
      <c r="G31" s="51"/>
      <c r="H31" s="51"/>
      <c r="I31" s="52"/>
      <c r="J31" s="52"/>
      <c r="K31" s="52"/>
      <c r="O31" s="52"/>
    </row>
  </sheetData>
  <printOptions gridLines="1"/>
  <pageMargins left="0.196527777777778" right="0.118055555555556" top="0.74791666666666701" bottom="0.74791666666666701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9"/>
  <sheetViews>
    <sheetView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6" width="6.88671875" style="13" customWidth="1"/>
    <col min="7" max="7" width="26.88671875" style="13" hidden="1" customWidth="1"/>
    <col min="8" max="10" width="15.6640625" style="13" customWidth="1"/>
    <col min="11" max="11" width="15.6640625" style="13" hidden="1" customWidth="1"/>
    <col min="12" max="12" width="15.6640625" style="14" hidden="1" customWidth="1"/>
    <col min="13" max="14" width="15.5546875" style="13" hidden="1" customWidth="1" outlineLevel="1"/>
    <col min="15" max="15" width="15.554687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9"/>
      <c r="I3" s="17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2"/>
      <c r="I4" s="23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6"/>
      <c r="G5" s="16"/>
      <c r="H5" s="19"/>
      <c r="I5" s="17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0" t="s">
        <v>54</v>
      </c>
      <c r="C8" s="40" t="s">
        <v>55</v>
      </c>
      <c r="D8" s="40"/>
      <c r="E8" s="41"/>
      <c r="F8" s="41" t="s">
        <v>17</v>
      </c>
      <c r="G8" s="41" t="s">
        <v>25</v>
      </c>
      <c r="H8" s="41">
        <v>1</v>
      </c>
      <c r="I8" s="42">
        <v>1</v>
      </c>
      <c r="J8" s="42"/>
      <c r="K8" s="42"/>
      <c r="L8" s="42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>SUM(H8:J8)-SUM(M8:N8)</f>
        <v>2</v>
      </c>
    </row>
    <row r="9" spans="1:16" ht="18" x14ac:dyDescent="0.35">
      <c r="A9" s="40">
        <f>A8+1</f>
        <v>2</v>
      </c>
      <c r="B9" s="40" t="s">
        <v>56</v>
      </c>
      <c r="C9" s="40" t="s">
        <v>57</v>
      </c>
      <c r="D9" s="40"/>
      <c r="E9" s="41"/>
      <c r="F9" s="41" t="s">
        <v>17</v>
      </c>
      <c r="G9" s="41" t="s">
        <v>58</v>
      </c>
      <c r="H9" s="41">
        <v>2</v>
      </c>
      <c r="I9" s="48">
        <v>5</v>
      </c>
      <c r="J9" s="48"/>
      <c r="K9" s="48"/>
      <c r="L9" s="42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>SUM(H9:J9)-SUM(M9:N9)</f>
        <v>7</v>
      </c>
    </row>
    <row r="10" spans="1:16" ht="18" x14ac:dyDescent="0.35">
      <c r="A10" s="40">
        <f>A9+1</f>
        <v>3</v>
      </c>
      <c r="B10" s="49" t="s">
        <v>59</v>
      </c>
      <c r="C10" s="49" t="s">
        <v>60</v>
      </c>
      <c r="D10" s="40"/>
      <c r="E10" s="41"/>
      <c r="F10" s="41" t="s">
        <v>17</v>
      </c>
      <c r="G10" s="41" t="s">
        <v>61</v>
      </c>
      <c r="H10" s="41">
        <v>3</v>
      </c>
      <c r="I10" s="48">
        <v>6</v>
      </c>
      <c r="J10" s="48"/>
      <c r="K10" s="48"/>
      <c r="L10" s="42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>SUM(H10:J10)-SUM(M10:N10)</f>
        <v>9</v>
      </c>
    </row>
    <row r="11" spans="1:16" ht="18" x14ac:dyDescent="0.35">
      <c r="A11" s="40">
        <f>A10+1</f>
        <v>4</v>
      </c>
      <c r="B11" s="56" t="s">
        <v>62</v>
      </c>
      <c r="C11" s="56" t="s">
        <v>63</v>
      </c>
      <c r="D11" s="40"/>
      <c r="E11" s="41"/>
      <c r="F11" s="41" t="s">
        <v>17</v>
      </c>
      <c r="G11" s="41" t="s">
        <v>25</v>
      </c>
      <c r="H11" s="41">
        <v>4</v>
      </c>
      <c r="I11" s="48">
        <v>3</v>
      </c>
      <c r="J11" s="48"/>
      <c r="K11" s="48"/>
      <c r="L11" s="42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>SUM(H11:J11)-SUM(M11:N11)</f>
        <v>7</v>
      </c>
    </row>
    <row r="12" spans="1:16" ht="18" x14ac:dyDescent="0.35">
      <c r="A12" s="40">
        <v>5</v>
      </c>
      <c r="B12" s="49" t="s">
        <v>64</v>
      </c>
      <c r="C12" s="49" t="s">
        <v>65</v>
      </c>
      <c r="D12" s="40"/>
      <c r="E12" s="41"/>
      <c r="F12" s="41" t="s">
        <v>17</v>
      </c>
      <c r="G12" s="41"/>
      <c r="H12" s="41">
        <v>5</v>
      </c>
      <c r="I12" s="48">
        <v>2</v>
      </c>
      <c r="J12" s="48"/>
      <c r="K12" s="48"/>
      <c r="L12" s="42"/>
      <c r="M12" s="43"/>
      <c r="N12" s="43"/>
      <c r="O12" s="44"/>
    </row>
    <row r="13" spans="1:16" ht="18" x14ac:dyDescent="0.35">
      <c r="A13" s="40">
        <v>6</v>
      </c>
      <c r="B13" s="49" t="s">
        <v>66</v>
      </c>
      <c r="C13" s="49" t="s">
        <v>67</v>
      </c>
      <c r="D13" s="40"/>
      <c r="E13" s="41"/>
      <c r="F13" s="41" t="s">
        <v>17</v>
      </c>
      <c r="G13" s="41"/>
      <c r="H13" s="41">
        <v>6</v>
      </c>
      <c r="I13" s="48">
        <v>4</v>
      </c>
      <c r="J13" s="48"/>
      <c r="K13" s="48"/>
      <c r="L13" s="42"/>
      <c r="M13" s="43"/>
      <c r="N13" s="43"/>
      <c r="O13" s="44"/>
    </row>
    <row r="14" spans="1:16" ht="18" x14ac:dyDescent="0.35">
      <c r="A14" s="40">
        <v>7</v>
      </c>
      <c r="B14" s="49" t="s">
        <v>68</v>
      </c>
      <c r="C14" s="49" t="s">
        <v>69</v>
      </c>
      <c r="D14" s="40"/>
      <c r="E14" s="41"/>
      <c r="F14" s="41" t="s">
        <v>17</v>
      </c>
      <c r="G14" s="41" t="s">
        <v>35</v>
      </c>
      <c r="H14" s="41">
        <v>7</v>
      </c>
      <c r="I14" s="48">
        <v>7</v>
      </c>
      <c r="J14" s="48"/>
      <c r="K14" s="48"/>
      <c r="L14" s="42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>SUM(H14:J14)-SUM(M14:N14)</f>
        <v>14</v>
      </c>
    </row>
    <row r="15" spans="1:16" x14ac:dyDescent="0.25">
      <c r="O15" s="52"/>
    </row>
    <row r="16" spans="1:16" x14ac:dyDescent="0.25">
      <c r="O16" s="52"/>
    </row>
    <row r="17" spans="15:15" x14ac:dyDescent="0.25">
      <c r="O17" s="52"/>
    </row>
    <row r="18" spans="15:15" x14ac:dyDescent="0.25">
      <c r="O18" s="52"/>
    </row>
    <row r="19" spans="15:15" x14ac:dyDescent="0.25">
      <c r="O19" s="52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topLeftCell="A4" zoomScale="125" zoomScaleNormal="125" workbookViewId="0">
      <selection activeCell="A4" sqref="A4"/>
    </sheetView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5" width="6.88671875" style="13" customWidth="1"/>
    <col min="6" max="6" width="6.88671875" style="14" customWidth="1"/>
    <col min="7" max="7" width="26.44140625" style="14" hidden="1" customWidth="1"/>
    <col min="8" max="8" width="17.6640625" style="14" customWidth="1"/>
    <col min="9" max="10" width="15.6640625" style="14" customWidth="1"/>
    <col min="11" max="12" width="15.6640625" style="14" hidden="1" customWidth="1"/>
    <col min="13" max="14" width="15.6640625" style="13" hidden="1" customWidth="1" outlineLevel="1"/>
    <col min="15" max="15" width="15.664062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</row>
    <row r="4" spans="1:16" ht="21" x14ac:dyDescent="0.4">
      <c r="A4" s="15" t="s">
        <v>4</v>
      </c>
      <c r="B4" s="16"/>
      <c r="C4" s="16"/>
      <c r="D4" s="16"/>
      <c r="E4" s="16"/>
      <c r="F4" s="16"/>
      <c r="G4" s="16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18" t="s">
        <v>5</v>
      </c>
      <c r="B5" s="16"/>
      <c r="C5" s="16"/>
      <c r="D5" s="16"/>
      <c r="E5" s="16"/>
      <c r="F5" s="16"/>
      <c r="G5" s="16"/>
      <c r="H5" s="16"/>
      <c r="I5" s="19"/>
      <c r="J5" s="17"/>
      <c r="K5" s="17"/>
      <c r="L5" s="17"/>
      <c r="M5" s="16"/>
      <c r="N5" s="16"/>
      <c r="O5" s="26"/>
    </row>
    <row r="6" spans="1:16" ht="18" x14ac:dyDescent="0.35">
      <c r="A6" s="16"/>
      <c r="B6" s="16"/>
      <c r="C6" s="16"/>
      <c r="D6" s="16"/>
      <c r="E6" s="16"/>
      <c r="F6" s="16"/>
      <c r="G6" s="16"/>
      <c r="H6" s="17"/>
      <c r="I6" s="19"/>
      <c r="J6" s="17"/>
      <c r="K6" s="17"/>
      <c r="L6" s="17"/>
      <c r="M6" s="16"/>
      <c r="N6" s="16"/>
      <c r="O6" s="26"/>
    </row>
    <row r="7" spans="1:16" customFormat="1" ht="14.25" customHeight="1" x14ac:dyDescent="0.35">
      <c r="A7" s="27"/>
      <c r="B7" s="28"/>
      <c r="C7" s="16"/>
      <c r="D7" s="16"/>
      <c r="E7" s="16"/>
      <c r="F7" s="16"/>
      <c r="G7" s="16"/>
      <c r="H7" s="29" t="s">
        <v>0</v>
      </c>
      <c r="I7" s="30" t="s">
        <v>1</v>
      </c>
      <c r="J7" s="30" t="s">
        <v>2</v>
      </c>
      <c r="K7" s="19"/>
      <c r="L7" s="19"/>
      <c r="M7" s="31"/>
      <c r="N7" s="31"/>
      <c r="O7" s="26"/>
      <c r="P7" s="13"/>
    </row>
    <row r="8" spans="1:16" ht="18" x14ac:dyDescent="0.35">
      <c r="A8" s="53" t="s">
        <v>6</v>
      </c>
      <c r="B8" s="54" t="s">
        <v>7</v>
      </c>
      <c r="C8" s="54" t="s">
        <v>8</v>
      </c>
      <c r="D8" s="54" t="s">
        <v>9</v>
      </c>
      <c r="E8" s="55"/>
      <c r="F8" s="55" t="s">
        <v>10</v>
      </c>
      <c r="G8" s="55" t="s">
        <v>9</v>
      </c>
      <c r="H8" s="35">
        <v>45788</v>
      </c>
      <c r="I8" s="35">
        <v>45808</v>
      </c>
      <c r="J8" s="35">
        <v>45830</v>
      </c>
      <c r="K8" s="36"/>
      <c r="L8" s="36"/>
      <c r="M8" s="37" t="s">
        <v>11</v>
      </c>
      <c r="N8" s="37" t="s">
        <v>12</v>
      </c>
      <c r="O8" s="38" t="s">
        <v>13</v>
      </c>
    </row>
    <row r="9" spans="1:16" ht="18" x14ac:dyDescent="0.35">
      <c r="A9" s="40">
        <v>1</v>
      </c>
      <c r="B9" s="49" t="s">
        <v>70</v>
      </c>
      <c r="C9" s="49" t="s">
        <v>71</v>
      </c>
      <c r="D9" s="40" t="s">
        <v>16</v>
      </c>
      <c r="E9" s="41"/>
      <c r="F9" s="42" t="s">
        <v>17</v>
      </c>
      <c r="G9" s="42" t="s">
        <v>58</v>
      </c>
      <c r="H9" s="42">
        <v>1</v>
      </c>
      <c r="I9" s="41">
        <v>2</v>
      </c>
      <c r="J9" s="42"/>
      <c r="K9" s="42"/>
      <c r="L9" s="42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 t="shared" ref="O9:O14" si="0">SUM(H9:J9)-SUM(M9:N9)</f>
        <v>3</v>
      </c>
    </row>
    <row r="10" spans="1:16" ht="18" x14ac:dyDescent="0.35">
      <c r="A10" s="40">
        <f>A9+1</f>
        <v>2</v>
      </c>
      <c r="B10" s="49" t="s">
        <v>72</v>
      </c>
      <c r="C10" s="49" t="s">
        <v>73</v>
      </c>
      <c r="D10" s="49"/>
      <c r="E10" s="41"/>
      <c r="F10" s="42" t="s">
        <v>17</v>
      </c>
      <c r="G10" s="42"/>
      <c r="H10" s="41">
        <v>2</v>
      </c>
      <c r="I10" s="41"/>
      <c r="J10" s="48"/>
      <c r="K10" s="48"/>
      <c r="L10" s="42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 t="shared" si="0"/>
        <v>2</v>
      </c>
    </row>
    <row r="11" spans="1:16" ht="18" x14ac:dyDescent="0.35">
      <c r="A11" s="40">
        <f>A10+1</f>
        <v>3</v>
      </c>
      <c r="B11" s="40" t="s">
        <v>72</v>
      </c>
      <c r="C11" s="40" t="s">
        <v>74</v>
      </c>
      <c r="D11" s="40"/>
      <c r="E11" s="41"/>
      <c r="F11" s="42" t="s">
        <v>17</v>
      </c>
      <c r="G11" s="42" t="s">
        <v>75</v>
      </c>
      <c r="H11" s="42">
        <v>3</v>
      </c>
      <c r="I11" s="41"/>
      <c r="J11" s="48"/>
      <c r="K11" s="48"/>
      <c r="L11" s="42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 t="shared" si="0"/>
        <v>3</v>
      </c>
    </row>
    <row r="12" spans="1:16" ht="18" x14ac:dyDescent="0.35">
      <c r="A12" s="40">
        <f>A11+1</f>
        <v>4</v>
      </c>
      <c r="B12" s="45" t="s">
        <v>76</v>
      </c>
      <c r="C12" s="45" t="s">
        <v>77</v>
      </c>
      <c r="D12" s="45"/>
      <c r="E12" s="42"/>
      <c r="F12" s="42" t="s">
        <v>17</v>
      </c>
      <c r="G12" s="42" t="s">
        <v>18</v>
      </c>
      <c r="H12" s="42"/>
      <c r="I12" s="42">
        <v>1</v>
      </c>
      <c r="J12" s="42"/>
      <c r="K12" s="42"/>
      <c r="L12" s="42"/>
      <c r="M12" s="43">
        <f>IF(OR('Gereden wedstrijden'!$L$7=3,'Gereden wedstrijden'!$L$7=3),LARGE(H12:J12,1),0)</f>
        <v>0</v>
      </c>
      <c r="N12" s="43">
        <f>IF('Gereden wedstrijden'!$L$7=5,LARGE(H12:J12,2),0)</f>
        <v>0</v>
      </c>
      <c r="O12" s="44">
        <f t="shared" si="0"/>
        <v>1</v>
      </c>
    </row>
    <row r="13" spans="1:16" ht="18" x14ac:dyDescent="0.35">
      <c r="A13" s="40">
        <f>A12+1</f>
        <v>5</v>
      </c>
      <c r="B13" s="45"/>
      <c r="C13" s="45"/>
      <c r="D13" s="45"/>
      <c r="E13" s="42"/>
      <c r="F13" s="42" t="s">
        <v>17</v>
      </c>
      <c r="G13" s="42" t="s">
        <v>18</v>
      </c>
      <c r="H13" s="42"/>
      <c r="I13" s="42"/>
      <c r="J13" s="42"/>
      <c r="K13" s="42"/>
      <c r="L13" s="42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 t="shared" si="0"/>
        <v>0</v>
      </c>
    </row>
    <row r="14" spans="1:16" ht="18" x14ac:dyDescent="0.35">
      <c r="A14" s="40">
        <f>A13+1</f>
        <v>6</v>
      </c>
      <c r="B14" s="45"/>
      <c r="C14" s="45"/>
      <c r="D14" s="57"/>
      <c r="E14" s="41"/>
      <c r="F14" s="42" t="s">
        <v>17</v>
      </c>
      <c r="G14" s="42"/>
      <c r="H14" s="42"/>
      <c r="I14" s="42"/>
      <c r="J14" s="42"/>
      <c r="K14" s="42"/>
      <c r="L14" s="42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 t="shared" si="0"/>
        <v>0</v>
      </c>
    </row>
    <row r="15" spans="1:16" ht="18" x14ac:dyDescent="0.35">
      <c r="A15" s="40"/>
      <c r="B15" s="40"/>
      <c r="C15" s="40"/>
      <c r="D15" s="40"/>
      <c r="E15" s="41"/>
      <c r="F15" s="42"/>
      <c r="G15" s="42"/>
      <c r="H15" s="42"/>
      <c r="I15" s="41"/>
      <c r="J15" s="42"/>
      <c r="K15" s="42"/>
      <c r="L15" s="42"/>
      <c r="M15" s="45"/>
      <c r="N15" s="45"/>
      <c r="O15" s="48"/>
    </row>
    <row r="16" spans="1:16" ht="18" x14ac:dyDescent="0.35">
      <c r="A16" s="40"/>
      <c r="B16" s="45"/>
      <c r="C16" s="45"/>
      <c r="D16" s="45"/>
      <c r="E16" s="42"/>
      <c r="F16" s="42"/>
      <c r="G16" s="42"/>
      <c r="H16" s="42"/>
      <c r="I16" s="42"/>
      <c r="J16" s="42"/>
      <c r="K16" s="42"/>
      <c r="L16" s="42"/>
      <c r="M16" s="45"/>
      <c r="N16" s="45"/>
      <c r="O16" s="48"/>
    </row>
    <row r="17" spans="1:15" ht="18" x14ac:dyDescent="0.35">
      <c r="A17" s="40"/>
      <c r="B17" s="45"/>
      <c r="C17" s="45"/>
      <c r="D17" s="45"/>
      <c r="E17" s="42"/>
      <c r="F17" s="42"/>
      <c r="G17" s="42"/>
      <c r="H17" s="42"/>
      <c r="I17" s="42"/>
      <c r="J17" s="42"/>
      <c r="K17" s="42"/>
      <c r="L17" s="42"/>
      <c r="M17" s="45"/>
      <c r="N17" s="45"/>
      <c r="O17" s="48"/>
    </row>
    <row r="18" spans="1:15" ht="18" x14ac:dyDescent="0.35">
      <c r="A18" s="40"/>
      <c r="B18" s="45"/>
      <c r="C18" s="45"/>
      <c r="D18" s="45"/>
      <c r="E18" s="42"/>
      <c r="F18" s="42"/>
      <c r="G18" s="42"/>
      <c r="H18" s="42"/>
      <c r="I18" s="42"/>
      <c r="J18" s="42"/>
      <c r="K18" s="42"/>
      <c r="L18" s="42"/>
      <c r="M18" s="45"/>
      <c r="N18" s="45"/>
      <c r="O18" s="48"/>
    </row>
    <row r="19" spans="1:15" ht="18" x14ac:dyDescent="0.35">
      <c r="A19" s="40"/>
      <c r="B19" s="49"/>
      <c r="C19" s="49"/>
      <c r="D19" s="49"/>
      <c r="E19" s="42"/>
      <c r="F19" s="42"/>
      <c r="G19" s="42"/>
      <c r="H19" s="42"/>
      <c r="I19" s="41"/>
      <c r="J19" s="42"/>
      <c r="K19" s="42"/>
      <c r="L19" s="42"/>
      <c r="M19" s="45"/>
      <c r="N19" s="45"/>
      <c r="O19" s="48"/>
    </row>
    <row r="20" spans="1:15" ht="18" x14ac:dyDescent="0.35">
      <c r="A20" s="40"/>
      <c r="B20" s="45"/>
      <c r="C20" s="45"/>
      <c r="D20" s="45"/>
      <c r="E20" s="42"/>
      <c r="F20" s="42"/>
      <c r="G20" s="42"/>
      <c r="H20" s="42"/>
      <c r="I20" s="42"/>
      <c r="J20" s="42"/>
      <c r="K20" s="42"/>
      <c r="L20" s="42"/>
      <c r="M20" s="45"/>
      <c r="N20" s="45"/>
      <c r="O20" s="48"/>
    </row>
    <row r="21" spans="1:15" ht="18" x14ac:dyDescent="0.35">
      <c r="A21" s="40"/>
      <c r="B21" s="40"/>
      <c r="C21" s="40"/>
      <c r="D21" s="40"/>
      <c r="E21" s="41"/>
      <c r="F21" s="42"/>
      <c r="G21" s="42"/>
      <c r="H21" s="42"/>
      <c r="I21" s="41"/>
      <c r="J21" s="42"/>
      <c r="K21" s="42"/>
      <c r="L21" s="42"/>
      <c r="M21" s="45"/>
      <c r="N21" s="45"/>
      <c r="O21" s="48"/>
    </row>
    <row r="22" spans="1:15" ht="18" x14ac:dyDescent="0.35">
      <c r="A22" s="40"/>
      <c r="B22" s="49"/>
      <c r="C22" s="49"/>
      <c r="D22" s="40"/>
      <c r="E22" s="41"/>
      <c r="F22" s="42"/>
      <c r="G22" s="42"/>
      <c r="H22" s="42"/>
      <c r="I22" s="41"/>
      <c r="J22" s="48"/>
      <c r="K22" s="48"/>
      <c r="L22" s="42"/>
      <c r="M22" s="45"/>
      <c r="N22" s="45"/>
      <c r="O22" s="48"/>
    </row>
    <row r="23" spans="1:15" ht="18" x14ac:dyDescent="0.35">
      <c r="A23" s="40"/>
      <c r="B23" s="40"/>
      <c r="C23" s="40"/>
      <c r="D23" s="40"/>
      <c r="E23" s="41"/>
      <c r="F23" s="42"/>
      <c r="G23" s="42"/>
      <c r="H23" s="42"/>
      <c r="I23" s="41"/>
      <c r="J23" s="48"/>
      <c r="K23" s="48"/>
      <c r="L23" s="42"/>
      <c r="M23" s="45"/>
      <c r="N23" s="45"/>
      <c r="O23" s="48"/>
    </row>
    <row r="24" spans="1:15" ht="18" x14ac:dyDescent="0.35">
      <c r="A24" s="40"/>
      <c r="B24" s="49"/>
      <c r="C24" s="49"/>
      <c r="D24" s="49"/>
      <c r="E24" s="42"/>
      <c r="F24" s="42"/>
      <c r="G24" s="42"/>
      <c r="H24" s="42"/>
      <c r="I24" s="42"/>
      <c r="J24" s="42"/>
      <c r="K24" s="42"/>
      <c r="L24" s="42"/>
      <c r="M24" s="45"/>
      <c r="N24" s="45"/>
      <c r="O24" s="48"/>
    </row>
    <row r="25" spans="1:15" ht="18" x14ac:dyDescent="0.35">
      <c r="A25" s="40"/>
      <c r="B25" s="56"/>
      <c r="C25" s="56"/>
      <c r="D25" s="56"/>
      <c r="E25" s="41"/>
      <c r="F25" s="42"/>
      <c r="G25" s="42"/>
      <c r="H25" s="42"/>
      <c r="I25" s="41"/>
      <c r="J25" s="48"/>
      <c r="K25" s="48"/>
      <c r="L25" s="42"/>
      <c r="M25" s="45"/>
      <c r="N25" s="45"/>
      <c r="O25" s="48"/>
    </row>
    <row r="26" spans="1:15" ht="18" x14ac:dyDescent="0.35">
      <c r="A26" s="40"/>
      <c r="B26" s="40"/>
      <c r="C26" s="40"/>
      <c r="D26" s="40"/>
      <c r="E26" s="41"/>
      <c r="F26" s="42"/>
      <c r="G26" s="41"/>
      <c r="H26" s="42"/>
      <c r="I26" s="41"/>
      <c r="J26" s="42"/>
      <c r="K26" s="42"/>
      <c r="L26" s="42"/>
      <c r="M26" s="45"/>
      <c r="N26" s="45"/>
      <c r="O26" s="48"/>
    </row>
    <row r="27" spans="1:15" ht="18" x14ac:dyDescent="0.35">
      <c r="A27" s="40"/>
      <c r="B27" s="45"/>
      <c r="C27" s="45"/>
      <c r="D27" s="45"/>
      <c r="E27" s="41"/>
      <c r="F27" s="42"/>
      <c r="G27" s="42"/>
      <c r="H27" s="42"/>
      <c r="I27" s="42"/>
      <c r="J27" s="42"/>
      <c r="K27" s="42"/>
      <c r="L27" s="42"/>
      <c r="M27" s="45"/>
      <c r="N27" s="45"/>
      <c r="O27" s="48"/>
    </row>
    <row r="28" spans="1:15" ht="18" x14ac:dyDescent="0.35">
      <c r="A28" s="40"/>
      <c r="B28" s="40"/>
      <c r="C28" s="40"/>
      <c r="D28" s="49"/>
      <c r="E28" s="41"/>
      <c r="F28" s="42"/>
      <c r="G28" s="42"/>
      <c r="H28" s="42"/>
      <c r="I28" s="41"/>
      <c r="J28" s="48"/>
      <c r="K28" s="48"/>
      <c r="L28" s="42"/>
      <c r="M28" s="45"/>
      <c r="N28" s="45"/>
      <c r="O28" s="48"/>
    </row>
    <row r="29" spans="1:15" ht="18" x14ac:dyDescent="0.35">
      <c r="A29" s="40"/>
      <c r="B29" s="49"/>
      <c r="C29" s="49"/>
      <c r="D29" s="49"/>
      <c r="E29" s="41"/>
      <c r="F29" s="42"/>
      <c r="G29" s="41"/>
      <c r="H29" s="42"/>
      <c r="I29" s="41"/>
      <c r="J29" s="42"/>
      <c r="K29" s="42"/>
      <c r="L29" s="42"/>
      <c r="M29" s="45"/>
      <c r="N29" s="45"/>
      <c r="O29" s="48"/>
    </row>
    <row r="30" spans="1:15" ht="18" x14ac:dyDescent="0.35">
      <c r="A30" s="40"/>
      <c r="B30" s="40"/>
      <c r="C30" s="49"/>
      <c r="D30" s="40"/>
      <c r="E30" s="41"/>
      <c r="F30" s="42"/>
      <c r="G30" s="42"/>
      <c r="H30" s="42"/>
      <c r="I30" s="41"/>
      <c r="J30" s="42"/>
      <c r="K30" s="42"/>
      <c r="L30" s="42"/>
      <c r="M30" s="45"/>
      <c r="N30" s="45"/>
      <c r="O30" s="48"/>
    </row>
    <row r="31" spans="1:15" ht="18" x14ac:dyDescent="0.35">
      <c r="A31" s="40"/>
      <c r="B31" s="45"/>
      <c r="C31" s="49"/>
      <c r="D31" s="45"/>
      <c r="E31" s="42"/>
      <c r="F31" s="42"/>
      <c r="G31" s="42"/>
      <c r="H31" s="42"/>
      <c r="I31" s="41"/>
      <c r="J31" s="42"/>
      <c r="K31" s="42"/>
      <c r="L31" s="42"/>
      <c r="M31" s="45"/>
      <c r="N31" s="45"/>
      <c r="O31" s="48"/>
    </row>
    <row r="32" spans="1:15" ht="18" x14ac:dyDescent="0.35">
      <c r="A32" s="40"/>
      <c r="B32" s="45"/>
      <c r="C32" s="45"/>
      <c r="D32" s="45"/>
      <c r="E32" s="42"/>
      <c r="F32" s="42"/>
      <c r="G32" s="42"/>
      <c r="H32" s="42"/>
      <c r="I32" s="42"/>
      <c r="J32" s="42"/>
      <c r="K32" s="42"/>
      <c r="L32" s="42"/>
      <c r="M32" s="45"/>
      <c r="N32" s="45"/>
      <c r="O32" s="48"/>
    </row>
    <row r="33" spans="1:15" ht="18" x14ac:dyDescent="0.35">
      <c r="A33" s="40"/>
      <c r="B33" s="49"/>
      <c r="C33" s="49"/>
      <c r="D33" s="40"/>
      <c r="E33" s="41"/>
      <c r="F33" s="42"/>
      <c r="G33" s="42"/>
      <c r="H33" s="42"/>
      <c r="I33" s="41"/>
      <c r="J33" s="48"/>
      <c r="K33" s="48"/>
      <c r="L33" s="42"/>
      <c r="M33" s="45"/>
      <c r="N33" s="45"/>
      <c r="O33" s="48"/>
    </row>
    <row r="34" spans="1:15" ht="18" x14ac:dyDescent="0.35">
      <c r="A34" s="40"/>
      <c r="B34" s="49"/>
      <c r="C34" s="49"/>
      <c r="D34" s="45"/>
      <c r="E34" s="42"/>
      <c r="F34" s="42"/>
      <c r="G34" s="42"/>
      <c r="H34" s="42"/>
      <c r="I34" s="41"/>
      <c r="J34" s="42"/>
      <c r="K34" s="42"/>
      <c r="L34" s="42"/>
      <c r="M34" s="45"/>
      <c r="N34" s="45"/>
      <c r="O34" s="48"/>
    </row>
    <row r="35" spans="1:15" ht="18" x14ac:dyDescent="0.35">
      <c r="A35" s="40">
        <v>27</v>
      </c>
      <c r="B35" s="45"/>
      <c r="C35" s="45"/>
      <c r="D35" s="45"/>
      <c r="E35" s="42"/>
      <c r="F35" s="42"/>
      <c r="G35" s="42"/>
      <c r="H35" s="42"/>
      <c r="I35" s="42"/>
      <c r="J35" s="42"/>
      <c r="K35" s="42"/>
      <c r="L35" s="42"/>
      <c r="M35" s="45"/>
      <c r="N35" s="45"/>
      <c r="O35" s="48"/>
    </row>
    <row r="36" spans="1:15" ht="18" x14ac:dyDescent="0.35">
      <c r="A36" s="40">
        <v>28</v>
      </c>
      <c r="B36" s="45"/>
      <c r="C36" s="45"/>
      <c r="D36" s="45"/>
      <c r="E36" s="42"/>
      <c r="F36" s="42"/>
      <c r="G36" s="42"/>
      <c r="H36" s="42"/>
      <c r="I36" s="42"/>
      <c r="J36" s="42"/>
      <c r="K36" s="42"/>
      <c r="L36" s="42"/>
      <c r="M36" s="45"/>
      <c r="N36" s="45"/>
      <c r="O36" s="48"/>
    </row>
    <row r="37" spans="1:15" x14ac:dyDescent="0.25">
      <c r="E37" s="51"/>
      <c r="F37" s="51"/>
      <c r="G37" s="51"/>
      <c r="H37" s="51"/>
      <c r="O37" s="52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8"/>
  <sheetViews>
    <sheetView zoomScale="125" zoomScaleNormal="125" workbookViewId="0"/>
  </sheetViews>
  <sheetFormatPr defaultColWidth="8.6640625" defaultRowHeight="14.4" x14ac:dyDescent="0.3"/>
  <cols>
    <col min="1" max="1" width="6.109375" customWidth="1"/>
    <col min="2" max="2" width="35.109375" customWidth="1"/>
    <col min="3" max="3" width="35.44140625" customWidth="1"/>
    <col min="4" max="4" width="34.88671875" customWidth="1"/>
    <col min="7" max="7" width="17" customWidth="1"/>
    <col min="8" max="8" width="17.21875" customWidth="1"/>
    <col min="9" max="9" width="17" customWidth="1"/>
  </cols>
  <sheetData>
    <row r="1" spans="1:14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7"/>
    </row>
    <row r="2" spans="1:14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</row>
    <row r="3" spans="1:14" ht="18" x14ac:dyDescent="0.35">
      <c r="A3" s="16"/>
      <c r="B3" s="16"/>
      <c r="C3" s="16"/>
      <c r="D3" s="16"/>
      <c r="E3" s="16"/>
      <c r="F3" s="16"/>
      <c r="G3" s="16"/>
      <c r="H3" s="19"/>
      <c r="I3" s="17"/>
      <c r="J3" s="17"/>
      <c r="K3" s="17"/>
      <c r="L3" s="16"/>
      <c r="M3" s="16"/>
      <c r="N3" s="17"/>
    </row>
    <row r="4" spans="1:14" ht="18" x14ac:dyDescent="0.35">
      <c r="A4" s="20"/>
      <c r="B4" s="21"/>
      <c r="C4" s="21"/>
      <c r="D4" s="21"/>
      <c r="E4" s="21"/>
      <c r="F4" s="21"/>
      <c r="G4" s="21"/>
      <c r="H4" s="22"/>
      <c r="I4" s="23"/>
      <c r="J4" s="23"/>
      <c r="K4" s="23"/>
      <c r="L4" s="21"/>
      <c r="M4" s="21"/>
      <c r="N4" s="24"/>
    </row>
    <row r="5" spans="1:14" ht="18" x14ac:dyDescent="0.35">
      <c r="A5" s="25"/>
      <c r="B5" s="16"/>
      <c r="C5" s="16"/>
      <c r="D5" s="16"/>
      <c r="E5" s="16"/>
      <c r="F5" s="16"/>
      <c r="G5" s="16"/>
      <c r="H5" s="19"/>
      <c r="I5" s="17"/>
      <c r="J5" s="17"/>
      <c r="K5" s="17"/>
      <c r="L5" s="16"/>
      <c r="M5" s="16"/>
      <c r="N5" s="26"/>
    </row>
    <row r="6" spans="1:14" ht="18" x14ac:dyDescent="0.35">
      <c r="A6" s="25"/>
      <c r="B6" s="16"/>
      <c r="C6" s="16"/>
      <c r="D6" s="16"/>
      <c r="E6" s="16"/>
      <c r="F6" s="17"/>
      <c r="G6" s="17"/>
      <c r="H6" s="19"/>
      <c r="I6" s="17"/>
      <c r="J6" s="17"/>
      <c r="K6" s="17"/>
      <c r="L6" s="16"/>
      <c r="M6" s="16"/>
      <c r="N6" s="26"/>
    </row>
    <row r="7" spans="1:14" ht="18" x14ac:dyDescent="0.35">
      <c r="A7" s="27"/>
      <c r="B7" s="28"/>
      <c r="C7" s="16"/>
      <c r="D7" s="16"/>
      <c r="E7" s="16"/>
      <c r="F7" s="16"/>
      <c r="G7" s="29" t="s">
        <v>0</v>
      </c>
      <c r="H7" s="30" t="s">
        <v>1</v>
      </c>
      <c r="I7" s="30" t="s">
        <v>2</v>
      </c>
      <c r="J7" s="19"/>
      <c r="K7" s="19"/>
      <c r="L7" s="31"/>
      <c r="M7" s="31"/>
      <c r="N7" s="26"/>
    </row>
    <row r="8" spans="1:14" ht="18" x14ac:dyDescent="0.35">
      <c r="A8" s="53" t="s">
        <v>6</v>
      </c>
      <c r="B8" s="54" t="s">
        <v>7</v>
      </c>
      <c r="C8" s="54" t="s">
        <v>8</v>
      </c>
      <c r="D8" s="54" t="s">
        <v>9</v>
      </c>
      <c r="E8" s="55"/>
      <c r="F8" s="55" t="s">
        <v>10</v>
      </c>
      <c r="G8" s="35">
        <v>45788</v>
      </c>
      <c r="H8" s="35">
        <v>45808</v>
      </c>
      <c r="I8" s="35">
        <v>45830</v>
      </c>
      <c r="J8" s="36"/>
      <c r="K8" s="36"/>
      <c r="L8" s="37" t="s">
        <v>11</v>
      </c>
      <c r="M8" s="37" t="s">
        <v>12</v>
      </c>
      <c r="N8" s="38" t="s">
        <v>13</v>
      </c>
    </row>
    <row r="9" spans="1:14" ht="18" x14ac:dyDescent="0.35">
      <c r="A9" s="40">
        <v>1</v>
      </c>
      <c r="B9" s="49" t="s">
        <v>78</v>
      </c>
      <c r="C9" s="49" t="s">
        <v>79</v>
      </c>
      <c r="D9" s="40"/>
      <c r="E9" s="41"/>
      <c r="F9" s="42" t="s">
        <v>80</v>
      </c>
      <c r="G9" s="42">
        <v>1</v>
      </c>
      <c r="H9" s="41"/>
      <c r="I9" s="42"/>
      <c r="J9" s="42"/>
      <c r="K9" s="42"/>
      <c r="L9" s="43">
        <f>IF(OR('Gereden wedstrijden'!$L$7=3,'Gereden wedstrijden'!$L$7=3),LARGE(G9:I9,1),0)</f>
        <v>0</v>
      </c>
      <c r="M9" s="43">
        <f>IF('Gereden wedstrijden'!$L$7=5,LARGE(G9:I9,2),0)</f>
        <v>0</v>
      </c>
      <c r="N9" s="44">
        <f t="shared" ref="N9:N14" si="0">SUM(G9:I9)-SUM(L9:M9)</f>
        <v>1</v>
      </c>
    </row>
    <row r="10" spans="1:14" ht="18" x14ac:dyDescent="0.35">
      <c r="A10" s="40">
        <f>A9+1</f>
        <v>2</v>
      </c>
      <c r="B10" s="49" t="s">
        <v>39</v>
      </c>
      <c r="C10" s="49" t="s">
        <v>81</v>
      </c>
      <c r="D10" s="49"/>
      <c r="E10" s="41"/>
      <c r="F10" s="42" t="s">
        <v>80</v>
      </c>
      <c r="G10" s="41">
        <v>2</v>
      </c>
      <c r="H10" s="41">
        <v>2</v>
      </c>
      <c r="I10" s="48"/>
      <c r="J10" s="48"/>
      <c r="K10" s="42"/>
      <c r="L10" s="43">
        <f>IF(OR('Gereden wedstrijden'!$L$7=3,'Gereden wedstrijden'!$L$7=3),LARGE(G10:I10,1),0)</f>
        <v>0</v>
      </c>
      <c r="M10" s="43">
        <f>IF('Gereden wedstrijden'!$L$7=5,LARGE(G10:I10,2),0)</f>
        <v>0</v>
      </c>
      <c r="N10" s="44">
        <f t="shared" si="0"/>
        <v>4</v>
      </c>
    </row>
    <row r="11" spans="1:14" ht="18" x14ac:dyDescent="0.35">
      <c r="A11" s="40">
        <f>A10+1</f>
        <v>3</v>
      </c>
      <c r="B11" s="40" t="s">
        <v>21</v>
      </c>
      <c r="C11" s="40" t="s">
        <v>82</v>
      </c>
      <c r="D11" s="40"/>
      <c r="E11" s="41"/>
      <c r="F11" s="42" t="s">
        <v>80</v>
      </c>
      <c r="G11" s="42">
        <v>3</v>
      </c>
      <c r="H11" s="41">
        <v>1</v>
      </c>
      <c r="I11" s="48"/>
      <c r="J11" s="48"/>
      <c r="K11" s="42"/>
      <c r="L11" s="43">
        <f>IF(OR('Gereden wedstrijden'!$L$7=3,'Gereden wedstrijden'!$L$7=3),LARGE(G11:I11,1),0)</f>
        <v>0</v>
      </c>
      <c r="M11" s="43">
        <f>IF('Gereden wedstrijden'!$L$7=5,LARGE(G11:I11,2),0)</f>
        <v>0</v>
      </c>
      <c r="N11" s="44">
        <f t="shared" si="0"/>
        <v>4</v>
      </c>
    </row>
    <row r="12" spans="1:14" ht="18" x14ac:dyDescent="0.35">
      <c r="A12" s="40">
        <f>A11+1</f>
        <v>4</v>
      </c>
      <c r="B12" s="45" t="s">
        <v>83</v>
      </c>
      <c r="C12" s="45" t="s">
        <v>84</v>
      </c>
      <c r="D12" s="45"/>
      <c r="E12" s="42"/>
      <c r="F12" s="42" t="s">
        <v>80</v>
      </c>
      <c r="G12" s="42">
        <v>4</v>
      </c>
      <c r="H12" s="42">
        <v>5</v>
      </c>
      <c r="I12" s="42"/>
      <c r="J12" s="42"/>
      <c r="K12" s="42"/>
      <c r="L12" s="43">
        <f>IF(OR('Gereden wedstrijden'!$L$7=3,'Gereden wedstrijden'!$L$7=3),LARGE(G12:I12,1),0)</f>
        <v>0</v>
      </c>
      <c r="M12" s="43">
        <f>IF('Gereden wedstrijden'!$L$7=5,LARGE(G12:I12,2),0)</f>
        <v>0</v>
      </c>
      <c r="N12" s="44">
        <f t="shared" si="0"/>
        <v>9</v>
      </c>
    </row>
    <row r="13" spans="1:14" ht="18" x14ac:dyDescent="0.35">
      <c r="A13" s="40">
        <f>A12+1</f>
        <v>5</v>
      </c>
      <c r="B13" s="45" t="s">
        <v>85</v>
      </c>
      <c r="C13" s="45" t="s">
        <v>86</v>
      </c>
      <c r="D13" s="45"/>
      <c r="E13" s="42"/>
      <c r="F13" s="42" t="s">
        <v>80</v>
      </c>
      <c r="G13" s="42">
        <v>5</v>
      </c>
      <c r="H13" s="42">
        <v>4</v>
      </c>
      <c r="I13" s="42"/>
      <c r="J13" s="42"/>
      <c r="K13" s="42"/>
      <c r="L13" s="43">
        <f>IF(OR('Gereden wedstrijden'!$L$7=3,'Gereden wedstrijden'!$L$7=3),LARGE(G13:I13,1),0)</f>
        <v>0</v>
      </c>
      <c r="M13" s="43">
        <f>IF('Gereden wedstrijden'!$L$7=5,LARGE(G13:I13,2),0)</f>
        <v>0</v>
      </c>
      <c r="N13" s="44">
        <f t="shared" si="0"/>
        <v>9</v>
      </c>
    </row>
    <row r="14" spans="1:14" ht="18" x14ac:dyDescent="0.35">
      <c r="A14" s="40">
        <f>A13+1</f>
        <v>6</v>
      </c>
      <c r="B14" s="45" t="s">
        <v>87</v>
      </c>
      <c r="C14" s="45" t="s">
        <v>88</v>
      </c>
      <c r="D14" s="57"/>
      <c r="E14" s="41"/>
      <c r="F14" s="42" t="s">
        <v>80</v>
      </c>
      <c r="G14" s="42">
        <v>6</v>
      </c>
      <c r="H14" s="42">
        <v>3</v>
      </c>
      <c r="I14" s="42"/>
      <c r="J14" s="42"/>
      <c r="K14" s="42"/>
      <c r="L14" s="43">
        <f>IF(OR('Gereden wedstrijden'!$L$7=3,'Gereden wedstrijden'!$L$7=3),LARGE(G14:I14,1),0)</f>
        <v>0</v>
      </c>
      <c r="M14" s="43">
        <f>IF('Gereden wedstrijden'!$L$7=5,LARGE(G14:I14,2),0)</f>
        <v>0</v>
      </c>
      <c r="N14" s="44">
        <f t="shared" si="0"/>
        <v>9</v>
      </c>
    </row>
    <row r="15" spans="1:14" ht="18" x14ac:dyDescent="0.35">
      <c r="A15" s="40">
        <v>7</v>
      </c>
      <c r="B15" s="40" t="s">
        <v>62</v>
      </c>
      <c r="C15" s="40" t="s">
        <v>89</v>
      </c>
      <c r="D15" s="40"/>
      <c r="E15" s="41"/>
      <c r="F15" s="42" t="s">
        <v>80</v>
      </c>
      <c r="G15" s="42">
        <v>7</v>
      </c>
      <c r="H15" s="41"/>
      <c r="I15" s="42"/>
      <c r="J15" s="42"/>
      <c r="K15" s="42"/>
      <c r="L15" s="45"/>
      <c r="M15" s="45"/>
      <c r="N15" s="48"/>
    </row>
    <row r="16" spans="1:14" ht="18" x14ac:dyDescent="0.35">
      <c r="A16" s="40">
        <v>8</v>
      </c>
      <c r="B16" s="45" t="s">
        <v>56</v>
      </c>
      <c r="C16" s="45" t="s">
        <v>90</v>
      </c>
      <c r="D16" s="45"/>
      <c r="E16" s="42"/>
      <c r="F16" s="42" t="s">
        <v>80</v>
      </c>
      <c r="G16" s="42"/>
      <c r="H16" s="42">
        <v>6</v>
      </c>
      <c r="I16" s="42"/>
      <c r="J16" s="42"/>
      <c r="K16" s="42"/>
      <c r="L16" s="45"/>
      <c r="M16" s="45"/>
      <c r="N16" s="48"/>
    </row>
    <row r="17" spans="1:14" ht="18" x14ac:dyDescent="0.35">
      <c r="A17" s="40">
        <v>9</v>
      </c>
      <c r="B17" s="45"/>
      <c r="C17" s="45"/>
      <c r="D17" s="45"/>
      <c r="E17" s="42"/>
      <c r="F17" s="42" t="s">
        <v>80</v>
      </c>
      <c r="G17" s="42"/>
      <c r="H17" s="42"/>
      <c r="I17" s="42"/>
      <c r="J17" s="42"/>
      <c r="K17" s="42"/>
      <c r="L17" s="45"/>
      <c r="M17" s="45"/>
      <c r="N17" s="48"/>
    </row>
    <row r="18" spans="1:14" ht="18" x14ac:dyDescent="0.35">
      <c r="A18" s="40">
        <v>10</v>
      </c>
      <c r="B18" s="45"/>
      <c r="C18" s="45"/>
      <c r="D18" s="45"/>
      <c r="E18" s="42"/>
      <c r="F18" s="42" t="s">
        <v>80</v>
      </c>
      <c r="G18" s="42"/>
      <c r="H18" s="42"/>
      <c r="I18" s="42"/>
      <c r="J18" s="42"/>
      <c r="K18" s="42"/>
      <c r="L18" s="45"/>
      <c r="M18" s="45"/>
      <c r="N18" s="48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topLeftCell="A3" zoomScale="125" zoomScaleNormal="125" workbookViewId="0">
      <selection activeCell="A3" sqref="A3"/>
    </sheetView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5" width="6.44140625" style="13" customWidth="1"/>
    <col min="6" max="6" width="6.88671875" style="14" customWidth="1"/>
    <col min="7" max="7" width="26.88671875" style="14" hidden="1" customWidth="1"/>
    <col min="8" max="8" width="17.6640625" style="14" customWidth="1"/>
    <col min="9" max="10" width="15.6640625" style="14" customWidth="1"/>
    <col min="11" max="12" width="15.6640625" style="14" hidden="1" customWidth="1"/>
    <col min="13" max="14" width="15.6640625" style="13" hidden="1" customWidth="1" outlineLevel="1"/>
    <col min="15" max="15" width="15.664062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7"/>
      <c r="G5" s="17"/>
      <c r="H5" s="17"/>
      <c r="I5" s="19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4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7"/>
      <c r="L7" s="37"/>
      <c r="M7" s="37" t="s">
        <v>11</v>
      </c>
      <c r="N7" s="37" t="s">
        <v>12</v>
      </c>
      <c r="O7" s="38" t="s">
        <v>13</v>
      </c>
    </row>
    <row r="8" spans="1:16" ht="18" x14ac:dyDescent="0.35">
      <c r="A8" s="45">
        <v>1</v>
      </c>
      <c r="B8" s="45" t="s">
        <v>91</v>
      </c>
      <c r="C8" s="45" t="s">
        <v>92</v>
      </c>
      <c r="D8" s="45"/>
      <c r="E8" s="45"/>
      <c r="F8" s="42" t="s">
        <v>93</v>
      </c>
      <c r="G8" s="42" t="s">
        <v>94</v>
      </c>
      <c r="H8" s="42">
        <v>1</v>
      </c>
      <c r="I8" s="42">
        <v>1</v>
      </c>
      <c r="J8" s="48"/>
      <c r="K8" s="48"/>
      <c r="L8" s="42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 t="shared" ref="O8:O19" si="0">SUM(H8:J8)-SUM(M8:N8)</f>
        <v>2</v>
      </c>
      <c r="P8" s="58"/>
    </row>
    <row r="9" spans="1:16" ht="18" x14ac:dyDescent="0.35">
      <c r="A9" s="40">
        <f t="shared" ref="A9:A19" si="1">A8+1</f>
        <v>2</v>
      </c>
      <c r="B9" s="40" t="s">
        <v>95</v>
      </c>
      <c r="C9" s="40" t="s">
        <v>96</v>
      </c>
      <c r="D9" s="40"/>
      <c r="E9" s="40"/>
      <c r="F9" s="42" t="s">
        <v>93</v>
      </c>
      <c r="G9" s="42" t="s">
        <v>25</v>
      </c>
      <c r="H9" s="42">
        <v>2</v>
      </c>
      <c r="I9" s="42">
        <v>3</v>
      </c>
      <c r="J9" s="48"/>
      <c r="K9" s="48"/>
      <c r="L9" s="42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 t="shared" si="0"/>
        <v>5</v>
      </c>
    </row>
    <row r="10" spans="1:16" ht="18" x14ac:dyDescent="0.35">
      <c r="A10" s="40">
        <f t="shared" si="1"/>
        <v>3</v>
      </c>
      <c r="B10" s="45" t="s">
        <v>59</v>
      </c>
      <c r="C10" s="45" t="s">
        <v>97</v>
      </c>
      <c r="D10" s="45"/>
      <c r="E10" s="45"/>
      <c r="F10" s="42" t="s">
        <v>93</v>
      </c>
      <c r="G10" s="42"/>
      <c r="H10" s="42">
        <v>3</v>
      </c>
      <c r="I10" s="42"/>
      <c r="J10" s="42"/>
      <c r="K10" s="43"/>
      <c r="L10" s="43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 t="shared" si="0"/>
        <v>3</v>
      </c>
    </row>
    <row r="11" spans="1:16" ht="18" x14ac:dyDescent="0.35">
      <c r="A11" s="40">
        <f t="shared" si="1"/>
        <v>4</v>
      </c>
      <c r="B11" s="45" t="s">
        <v>70</v>
      </c>
      <c r="C11" s="45" t="s">
        <v>98</v>
      </c>
      <c r="D11" s="59"/>
      <c r="E11" s="59"/>
      <c r="F11" s="42" t="s">
        <v>93</v>
      </c>
      <c r="G11" s="42"/>
      <c r="H11" s="42">
        <v>4</v>
      </c>
      <c r="I11" s="42">
        <v>6</v>
      </c>
      <c r="J11" s="42"/>
      <c r="K11" s="42"/>
      <c r="L11" s="42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 t="shared" si="0"/>
        <v>10</v>
      </c>
      <c r="P11" s="58"/>
    </row>
    <row r="12" spans="1:16" ht="18" x14ac:dyDescent="0.35">
      <c r="A12" s="40">
        <f t="shared" si="1"/>
        <v>5</v>
      </c>
      <c r="B12" s="45" t="s">
        <v>99</v>
      </c>
      <c r="C12" s="45" t="s">
        <v>100</v>
      </c>
      <c r="D12" s="45"/>
      <c r="E12" s="45"/>
      <c r="F12" s="42" t="s">
        <v>93</v>
      </c>
      <c r="G12" s="42"/>
      <c r="H12" s="42">
        <v>5</v>
      </c>
      <c r="I12" s="60"/>
      <c r="J12" s="60"/>
      <c r="K12" s="60"/>
      <c r="L12" s="60"/>
      <c r="M12" s="43">
        <f>IF(OR('Gereden wedstrijden'!$L$7=3,'Gereden wedstrijden'!$L$7=3),LARGE(H12:J12,1),0)</f>
        <v>0</v>
      </c>
      <c r="N12" s="43">
        <f>IF('Gereden wedstrijden'!$L$7=5,LARGE(H12:J12,2),0)</f>
        <v>0</v>
      </c>
      <c r="O12" s="44">
        <f t="shared" si="0"/>
        <v>5</v>
      </c>
      <c r="P12" s="58"/>
    </row>
    <row r="13" spans="1:16" ht="18" x14ac:dyDescent="0.35">
      <c r="A13" s="40">
        <f t="shared" si="1"/>
        <v>6</v>
      </c>
      <c r="B13" s="45" t="s">
        <v>66</v>
      </c>
      <c r="C13" s="45" t="s">
        <v>101</v>
      </c>
      <c r="D13" s="45"/>
      <c r="E13" s="45"/>
      <c r="F13" s="42" t="s">
        <v>93</v>
      </c>
      <c r="G13" s="42" t="s">
        <v>18</v>
      </c>
      <c r="H13" s="42">
        <v>6</v>
      </c>
      <c r="I13" s="42">
        <v>7</v>
      </c>
      <c r="J13" s="48"/>
      <c r="K13" s="48"/>
      <c r="L13" s="42"/>
      <c r="M13" s="43">
        <f>IF(OR('Gereden wedstrijden'!$L$7=3,'Gereden wedstrijden'!$L$7=3),LARGE(H13:J13,1),0)</f>
        <v>0</v>
      </c>
      <c r="N13" s="43">
        <f>IF('Gereden wedstrijden'!$L$7=5,LARGE(H13:J13,2),0)</f>
        <v>0</v>
      </c>
      <c r="O13" s="44">
        <f t="shared" si="0"/>
        <v>13</v>
      </c>
    </row>
    <row r="14" spans="1:16" ht="18" x14ac:dyDescent="0.35">
      <c r="A14" s="40">
        <f t="shared" si="1"/>
        <v>7</v>
      </c>
      <c r="B14" s="45" t="s">
        <v>102</v>
      </c>
      <c r="C14" s="45" t="s">
        <v>103</v>
      </c>
      <c r="D14" s="45"/>
      <c r="E14" s="45"/>
      <c r="F14" s="42" t="s">
        <v>93</v>
      </c>
      <c r="G14" s="42"/>
      <c r="H14" s="42">
        <v>7</v>
      </c>
      <c r="I14" s="60">
        <v>2</v>
      </c>
      <c r="J14" s="61"/>
      <c r="K14" s="61"/>
      <c r="L14" s="60"/>
      <c r="M14" s="43">
        <f>IF(OR('Gereden wedstrijden'!$L$7=3,'Gereden wedstrijden'!$L$7=3),LARGE(H14:J14,1),0)</f>
        <v>0</v>
      </c>
      <c r="N14" s="43">
        <f>IF('Gereden wedstrijden'!$L$7=5,LARGE(H14:J14,2),0)</f>
        <v>0</v>
      </c>
      <c r="O14" s="44">
        <f t="shared" si="0"/>
        <v>9</v>
      </c>
    </row>
    <row r="15" spans="1:16" ht="18" x14ac:dyDescent="0.35">
      <c r="A15" s="40">
        <f t="shared" si="1"/>
        <v>8</v>
      </c>
      <c r="B15" s="45" t="s">
        <v>104</v>
      </c>
      <c r="C15" s="45" t="s">
        <v>105</v>
      </c>
      <c r="D15" s="45"/>
      <c r="E15" s="45"/>
      <c r="F15" s="42" t="s">
        <v>93</v>
      </c>
      <c r="G15" s="42"/>
      <c r="H15" s="42">
        <v>8</v>
      </c>
      <c r="I15" s="60">
        <v>8</v>
      </c>
      <c r="J15" s="60"/>
      <c r="K15" s="60"/>
      <c r="L15" s="60"/>
      <c r="M15" s="43">
        <f>IF(OR('Gereden wedstrijden'!$L$7=3,'Gereden wedstrijden'!$L$7=3),LARGE(H15:J15,1),0)</f>
        <v>0</v>
      </c>
      <c r="N15" s="43">
        <f>IF('Gereden wedstrijden'!$L$7=5,LARGE(H15:J15,2),0)</f>
        <v>0</v>
      </c>
      <c r="O15" s="44">
        <f t="shared" si="0"/>
        <v>16</v>
      </c>
    </row>
    <row r="16" spans="1:16" ht="18" x14ac:dyDescent="0.35">
      <c r="A16" s="40">
        <f t="shared" si="1"/>
        <v>9</v>
      </c>
      <c r="B16" s="45" t="s">
        <v>106</v>
      </c>
      <c r="C16" s="45" t="s">
        <v>107</v>
      </c>
      <c r="D16" s="45"/>
      <c r="E16" s="45"/>
      <c r="F16" s="42" t="s">
        <v>93</v>
      </c>
      <c r="G16" s="42" t="s">
        <v>94</v>
      </c>
      <c r="H16" s="42"/>
      <c r="I16" s="42">
        <v>4</v>
      </c>
      <c r="J16" s="42"/>
      <c r="K16" s="42"/>
      <c r="L16" s="42"/>
      <c r="M16" s="43">
        <f>IF(OR('Gereden wedstrijden'!$L$7=3,'Gereden wedstrijden'!$L$7=3),LARGE(H16:J16,1),0)</f>
        <v>0</v>
      </c>
      <c r="N16" s="43">
        <f>IF('Gereden wedstrijden'!$L$7=5,LARGE(H16:J16,2),0)</f>
        <v>0</v>
      </c>
      <c r="O16" s="44">
        <f t="shared" si="0"/>
        <v>4</v>
      </c>
    </row>
    <row r="17" spans="1:15" ht="18" x14ac:dyDescent="0.35">
      <c r="A17" s="40">
        <f t="shared" si="1"/>
        <v>10</v>
      </c>
      <c r="B17" s="45" t="s">
        <v>108</v>
      </c>
      <c r="C17" s="45" t="s">
        <v>97</v>
      </c>
      <c r="D17" s="45"/>
      <c r="E17" s="45"/>
      <c r="F17" s="42" t="s">
        <v>93</v>
      </c>
      <c r="G17" s="42"/>
      <c r="H17" s="42"/>
      <c r="I17" s="60">
        <v>5</v>
      </c>
      <c r="J17" s="60"/>
      <c r="K17" s="60"/>
      <c r="L17" s="60"/>
      <c r="M17" s="43">
        <f>IF(OR('Gereden wedstrijden'!$L$7=3,'Gereden wedstrijden'!$L$7=3),LARGE(H17:J17,1),0)</f>
        <v>0</v>
      </c>
      <c r="N17" s="43">
        <f>IF('Gereden wedstrijden'!$L$7=5,LARGE(H17:J17,2),0)</f>
        <v>0</v>
      </c>
      <c r="O17" s="44">
        <f t="shared" si="0"/>
        <v>5</v>
      </c>
    </row>
    <row r="18" spans="1:15" ht="18" x14ac:dyDescent="0.35">
      <c r="A18" s="40">
        <f t="shared" si="1"/>
        <v>11</v>
      </c>
      <c r="B18" s="45"/>
      <c r="C18" s="45"/>
      <c r="D18" s="45"/>
      <c r="E18" s="45"/>
      <c r="F18" s="42" t="s">
        <v>93</v>
      </c>
      <c r="G18" s="42"/>
      <c r="H18" s="42"/>
      <c r="I18" s="60"/>
      <c r="J18" s="61"/>
      <c r="K18" s="61"/>
      <c r="L18" s="60"/>
      <c r="M18" s="43">
        <f>IF(OR('Gereden wedstrijden'!$L$7=3,'Gereden wedstrijden'!$L$7=3),LARGE(H18:J18,1),0)</f>
        <v>0</v>
      </c>
      <c r="N18" s="43">
        <f>IF('Gereden wedstrijden'!$L$7=5,LARGE(H18:J18,2),0)</f>
        <v>0</v>
      </c>
      <c r="O18" s="44">
        <f t="shared" si="0"/>
        <v>0</v>
      </c>
    </row>
    <row r="19" spans="1:15" ht="18" x14ac:dyDescent="0.35">
      <c r="A19" s="40">
        <f t="shared" si="1"/>
        <v>12</v>
      </c>
      <c r="B19" s="45"/>
      <c r="C19" s="45"/>
      <c r="D19" s="45"/>
      <c r="E19" s="45"/>
      <c r="F19" s="42" t="s">
        <v>93</v>
      </c>
      <c r="G19" s="42"/>
      <c r="H19" s="42"/>
      <c r="I19" s="60"/>
      <c r="J19" s="60"/>
      <c r="K19" s="60"/>
      <c r="L19" s="60"/>
      <c r="M19" s="43">
        <f>IF(OR('Gereden wedstrijden'!$L$7=3,'Gereden wedstrijden'!$L$7=3),LARGE(H19:J19,1),0)</f>
        <v>0</v>
      </c>
      <c r="N19" s="43">
        <f>IF('Gereden wedstrijden'!$L$7=5,LARGE(H19:J19,2),0)</f>
        <v>0</v>
      </c>
      <c r="O19" s="44">
        <f t="shared" si="0"/>
        <v>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9"/>
  <sheetViews>
    <sheetView topLeftCell="B1" zoomScale="125" zoomScaleNormal="125" workbookViewId="0">
      <selection activeCell="B1" sqref="B1"/>
    </sheetView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5" width="6.21875" style="13" customWidth="1"/>
    <col min="6" max="6" width="7.109375" style="13" customWidth="1"/>
    <col min="7" max="7" width="29.109375" style="14" hidden="1" customWidth="1"/>
    <col min="8" max="8" width="18.88671875" style="14" customWidth="1"/>
    <col min="9" max="10" width="15.6640625" style="13" customWidth="1"/>
    <col min="11" max="12" width="15.6640625" style="13" hidden="1" customWidth="1"/>
    <col min="13" max="14" width="15.6640625" style="13" hidden="1" customWidth="1" outlineLevel="1"/>
    <col min="15" max="15" width="15.664062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6"/>
      <c r="G5" s="17"/>
      <c r="H5" s="17"/>
      <c r="I5" s="19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4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5" t="s">
        <v>109</v>
      </c>
      <c r="C8" s="45" t="s">
        <v>110</v>
      </c>
      <c r="D8" s="45"/>
      <c r="E8" s="45"/>
      <c r="F8" s="41" t="s">
        <v>93</v>
      </c>
      <c r="G8" s="41" t="s">
        <v>94</v>
      </c>
      <c r="H8" s="41">
        <v>1</v>
      </c>
      <c r="I8" s="41">
        <v>1</v>
      </c>
      <c r="J8" s="41"/>
      <c r="K8" s="45"/>
      <c r="L8" s="45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>SUM(H8:J8)-SUM(M8:N8)</f>
        <v>2</v>
      </c>
    </row>
    <row r="9" spans="1:16" ht="18" x14ac:dyDescent="0.35">
      <c r="A9" s="40">
        <f>A8+1</f>
        <v>2</v>
      </c>
      <c r="B9" s="40" t="s">
        <v>111</v>
      </c>
      <c r="C9" s="40" t="s">
        <v>112</v>
      </c>
      <c r="D9" s="40"/>
      <c r="E9" s="40"/>
      <c r="F9" s="41" t="s">
        <v>93</v>
      </c>
      <c r="G9" s="42" t="s">
        <v>18</v>
      </c>
      <c r="H9" s="42">
        <v>2</v>
      </c>
      <c r="I9" s="41">
        <v>3</v>
      </c>
      <c r="J9" s="41"/>
      <c r="K9" s="62"/>
      <c r="L9" s="45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>SUM(H9:J9)-SUM(M9:N9)</f>
        <v>5</v>
      </c>
    </row>
    <row r="10" spans="1:16" ht="18" x14ac:dyDescent="0.35">
      <c r="A10" s="40">
        <f>A9+1</f>
        <v>3</v>
      </c>
      <c r="B10" s="40" t="s">
        <v>113</v>
      </c>
      <c r="C10" s="49" t="s">
        <v>114</v>
      </c>
      <c r="D10" s="40"/>
      <c r="E10" s="40"/>
      <c r="F10" s="41" t="s">
        <v>93</v>
      </c>
      <c r="G10" s="42"/>
      <c r="H10" s="42">
        <v>3</v>
      </c>
      <c r="I10" s="41">
        <v>5</v>
      </c>
      <c r="J10" s="41"/>
      <c r="K10" s="62"/>
      <c r="L10" s="45"/>
      <c r="M10" s="43">
        <f>IF(OR('Gereden wedstrijden'!$L$7=3,'Gereden wedstrijden'!$L$7=3),LARGE(H10:J10,1),0)</f>
        <v>0</v>
      </c>
      <c r="N10" s="43">
        <f>IF('Gereden wedstrijden'!$L$7=5,LARGE(H10:J10,2),0)</f>
        <v>0</v>
      </c>
      <c r="O10" s="44">
        <f>SUM(H10:J10)-SUM(M10:N10)</f>
        <v>8</v>
      </c>
    </row>
    <row r="11" spans="1:16" ht="18" x14ac:dyDescent="0.35">
      <c r="A11" s="40">
        <f>A10+1</f>
        <v>4</v>
      </c>
      <c r="B11" s="40" t="s">
        <v>115</v>
      </c>
      <c r="C11" s="40" t="s">
        <v>116</v>
      </c>
      <c r="D11" s="40"/>
      <c r="E11" s="40"/>
      <c r="F11" s="41" t="s">
        <v>93</v>
      </c>
      <c r="G11" s="42" t="s">
        <v>18</v>
      </c>
      <c r="H11" s="42">
        <v>4</v>
      </c>
      <c r="I11" s="41">
        <v>2</v>
      </c>
      <c r="J11" s="41"/>
      <c r="K11" s="62"/>
      <c r="L11" s="45"/>
      <c r="M11" s="43">
        <f>IF(OR('Gereden wedstrijden'!$L$7=3,'Gereden wedstrijden'!$L$7=3),LARGE(H11:J11,1),0)</f>
        <v>0</v>
      </c>
      <c r="N11" s="43">
        <f>IF('Gereden wedstrijden'!$L$7=5,LARGE(H11:J11,2),0)</f>
        <v>0</v>
      </c>
      <c r="O11" s="44">
        <f>SUM(H11:J11)-SUM(M11:N11)</f>
        <v>6</v>
      </c>
    </row>
    <row r="12" spans="1:16" ht="18" x14ac:dyDescent="0.35">
      <c r="A12" s="40">
        <v>5</v>
      </c>
      <c r="B12" s="40" t="s">
        <v>117</v>
      </c>
      <c r="C12" s="40" t="s">
        <v>118</v>
      </c>
      <c r="D12" s="40"/>
      <c r="E12" s="40"/>
      <c r="F12" s="41" t="s">
        <v>93</v>
      </c>
      <c r="G12" s="42"/>
      <c r="H12" s="42">
        <v>5</v>
      </c>
      <c r="I12" s="41"/>
      <c r="J12" s="41"/>
      <c r="K12" s="62"/>
      <c r="L12" s="45"/>
      <c r="M12" s="45"/>
      <c r="N12" s="45"/>
      <c r="O12" s="42"/>
    </row>
    <row r="13" spans="1:16" ht="18" x14ac:dyDescent="0.35">
      <c r="A13" s="40">
        <v>6</v>
      </c>
      <c r="B13" s="40" t="s">
        <v>119</v>
      </c>
      <c r="C13" s="40" t="s">
        <v>120</v>
      </c>
      <c r="D13" s="40"/>
      <c r="E13" s="40"/>
      <c r="F13" s="41" t="s">
        <v>93</v>
      </c>
      <c r="G13" s="42"/>
      <c r="H13" s="42">
        <v>6</v>
      </c>
      <c r="I13" s="41">
        <v>4</v>
      </c>
      <c r="J13" s="41"/>
      <c r="K13" s="62"/>
      <c r="L13" s="45"/>
      <c r="M13" s="45"/>
      <c r="N13" s="45"/>
      <c r="O13" s="42"/>
    </row>
    <row r="14" spans="1:16" ht="18" x14ac:dyDescent="0.35">
      <c r="A14" s="40">
        <v>7</v>
      </c>
      <c r="B14" s="45" t="s">
        <v>121</v>
      </c>
      <c r="C14" s="45" t="s">
        <v>122</v>
      </c>
      <c r="D14" s="45"/>
      <c r="E14" s="45"/>
      <c r="F14" s="41" t="s">
        <v>93</v>
      </c>
      <c r="G14" s="41"/>
      <c r="H14" s="41"/>
      <c r="I14" s="41">
        <v>6</v>
      </c>
      <c r="J14" s="41"/>
      <c r="K14" s="62"/>
      <c r="L14" s="45"/>
      <c r="M14" s="45"/>
      <c r="N14" s="45"/>
      <c r="O14" s="42"/>
    </row>
    <row r="15" spans="1:16" ht="18" x14ac:dyDescent="0.35">
      <c r="A15" s="50"/>
      <c r="F15" s="51"/>
      <c r="G15" s="51"/>
      <c r="H15" s="51"/>
      <c r="I15" s="50"/>
      <c r="J15" s="50"/>
      <c r="K15" s="63"/>
      <c r="M15" s="45"/>
    </row>
    <row r="16" spans="1:16" ht="14.4" x14ac:dyDescent="0.3">
      <c r="B16" s="64"/>
    </row>
    <row r="18" spans="11:11" x14ac:dyDescent="0.25">
      <c r="K18" s="63"/>
    </row>
    <row r="19" spans="11:11" x14ac:dyDescent="0.25">
      <c r="K19" s="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"/>
  <sheetViews>
    <sheetView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6" width="6.88671875" style="13" customWidth="1"/>
    <col min="7" max="7" width="25.44140625" style="14" hidden="1" customWidth="1"/>
    <col min="8" max="8" width="17.5546875" style="14" customWidth="1"/>
    <col min="9" max="10" width="17.5546875" style="13" customWidth="1"/>
    <col min="11" max="12" width="15.6640625" style="13" customWidth="1"/>
    <col min="13" max="14" width="15.6640625" style="13" hidden="1" customWidth="1" outlineLevel="1"/>
    <col min="15" max="15" width="15.664062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6"/>
      <c r="G5" s="17"/>
      <c r="H5" s="17"/>
      <c r="I5" s="19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55"/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0" t="s">
        <v>123</v>
      </c>
      <c r="C8" s="40" t="s">
        <v>101</v>
      </c>
      <c r="D8" s="40"/>
      <c r="E8" s="41"/>
      <c r="F8" s="41" t="s">
        <v>93</v>
      </c>
      <c r="G8" s="41" t="s">
        <v>35</v>
      </c>
      <c r="H8" s="41">
        <v>1</v>
      </c>
      <c r="I8" s="40"/>
      <c r="J8" s="45"/>
      <c r="K8" s="45"/>
      <c r="L8" s="45"/>
      <c r="M8" s="45">
        <f>IF(OR('Gereden wedstrijden'!$L$7=3,'Gereden wedstrijden'!$L$7=3),LARGE(H8:L8,1),0)</f>
        <v>0</v>
      </c>
      <c r="N8" s="45">
        <f>IF('Gereden wedstrijden'!$L$7=5,LARGE(I8:L8,2),0)</f>
        <v>0</v>
      </c>
      <c r="O8" s="42">
        <f t="shared" ref="O8:O18" si="0">SUM(H8:L8)-SUM(M8:N8)</f>
        <v>1</v>
      </c>
    </row>
    <row r="9" spans="1:16" ht="18" x14ac:dyDescent="0.35">
      <c r="A9" s="40">
        <v>2</v>
      </c>
      <c r="B9" s="40"/>
      <c r="C9" s="40"/>
      <c r="D9" s="40"/>
      <c r="E9" s="41"/>
      <c r="F9" s="41" t="s">
        <v>93</v>
      </c>
      <c r="G9" s="41" t="s">
        <v>75</v>
      </c>
      <c r="H9" s="41"/>
      <c r="I9" s="40"/>
      <c r="J9" s="62"/>
      <c r="K9" s="62"/>
      <c r="L9" s="45"/>
      <c r="M9" s="45">
        <f>IF(OR('Gereden wedstrijden'!$L$7=3,'Gereden wedstrijden'!$L$7=3),LARGE(H9:L9,1),0)</f>
        <v>0</v>
      </c>
      <c r="N9" s="45">
        <f>IF('Gereden wedstrijden'!$L$7=5,LARGE(I9:L9,2),0)</f>
        <v>0</v>
      </c>
      <c r="O9" s="42">
        <f t="shared" si="0"/>
        <v>0</v>
      </c>
    </row>
    <row r="10" spans="1:16" ht="18" x14ac:dyDescent="0.35">
      <c r="A10" s="40">
        <v>3</v>
      </c>
      <c r="B10" s="40"/>
      <c r="C10" s="40"/>
      <c r="D10" s="40"/>
      <c r="E10" s="41"/>
      <c r="F10" s="41" t="s">
        <v>93</v>
      </c>
      <c r="G10" s="41" t="s">
        <v>124</v>
      </c>
      <c r="H10" s="41"/>
      <c r="I10" s="40"/>
      <c r="J10" s="62"/>
      <c r="K10" s="62"/>
      <c r="L10" s="45"/>
      <c r="M10" s="45">
        <f>IF(OR('Gereden wedstrijden'!$L$7=3,'Gereden wedstrijden'!$L$7=3),LARGE(H10:L10,1),0)</f>
        <v>0</v>
      </c>
      <c r="N10" s="45">
        <f>IF('Gereden wedstrijden'!$L$7=5,LARGE(I10:L10,2),0)</f>
        <v>0</v>
      </c>
      <c r="O10" s="42">
        <f t="shared" si="0"/>
        <v>0</v>
      </c>
    </row>
    <row r="11" spans="1:16" ht="18" x14ac:dyDescent="0.35">
      <c r="A11" s="40">
        <v>4</v>
      </c>
      <c r="B11" s="40"/>
      <c r="C11" s="40"/>
      <c r="D11" s="40"/>
      <c r="E11" s="41"/>
      <c r="F11" s="41" t="s">
        <v>93</v>
      </c>
      <c r="G11" s="41" t="s">
        <v>18</v>
      </c>
      <c r="H11" s="41"/>
      <c r="I11" s="40"/>
      <c r="J11" s="62"/>
      <c r="K11" s="62"/>
      <c r="L11" s="45"/>
      <c r="M11" s="45">
        <f>IF(OR('Gereden wedstrijden'!$L$7=3,'Gereden wedstrijden'!$L$7=3),LARGE(H11:L11,1),0)</f>
        <v>0</v>
      </c>
      <c r="N11" s="45">
        <f>IF('Gereden wedstrijden'!$L$7=5,LARGE(I11:L11,2),0)</f>
        <v>0</v>
      </c>
      <c r="O11" s="42">
        <f t="shared" si="0"/>
        <v>0</v>
      </c>
    </row>
    <row r="12" spans="1:16" ht="18" x14ac:dyDescent="0.35">
      <c r="A12" s="40">
        <v>5</v>
      </c>
      <c r="B12" s="40"/>
      <c r="C12" s="40"/>
      <c r="D12" s="40"/>
      <c r="E12" s="41"/>
      <c r="F12" s="41" t="s">
        <v>93</v>
      </c>
      <c r="G12" s="41" t="s">
        <v>18</v>
      </c>
      <c r="H12" s="41"/>
      <c r="I12" s="40"/>
      <c r="J12" s="62"/>
      <c r="K12" s="62"/>
      <c r="L12" s="45"/>
      <c r="M12" s="45">
        <f>IF(OR('Gereden wedstrijden'!$L$7=3,'Gereden wedstrijden'!$L$7=3),LARGE(H12:L12,1),0)</f>
        <v>0</v>
      </c>
      <c r="N12" s="45">
        <f>IF('Gereden wedstrijden'!$L$7=5,LARGE(I12:L12,2),0)</f>
        <v>0</v>
      </c>
      <c r="O12" s="42">
        <f t="shared" si="0"/>
        <v>0</v>
      </c>
    </row>
    <row r="13" spans="1:16" ht="18" x14ac:dyDescent="0.35">
      <c r="A13" s="40"/>
      <c r="B13" s="40"/>
      <c r="C13" s="40"/>
      <c r="D13" s="40"/>
      <c r="E13" s="41"/>
      <c r="F13" s="41" t="s">
        <v>93</v>
      </c>
      <c r="G13" s="41" t="s">
        <v>18</v>
      </c>
      <c r="H13" s="41"/>
      <c r="I13" s="40"/>
      <c r="J13" s="45"/>
      <c r="K13" s="45"/>
      <c r="L13" s="45"/>
      <c r="M13" s="45">
        <f>IF(OR('Gereden wedstrijden'!$L$7=3,'Gereden wedstrijden'!$L$7=3),LARGE(H13:L13,1),0)</f>
        <v>0</v>
      </c>
      <c r="N13" s="45">
        <f>IF('Gereden wedstrijden'!$L$7=5,LARGE(I13:L13,2),0)</f>
        <v>0</v>
      </c>
      <c r="O13" s="42">
        <f t="shared" si="0"/>
        <v>0</v>
      </c>
    </row>
    <row r="14" spans="1:16" ht="18" x14ac:dyDescent="0.35">
      <c r="A14" s="40"/>
      <c r="B14" s="40"/>
      <c r="C14" s="40"/>
      <c r="D14" s="40"/>
      <c r="E14" s="41"/>
      <c r="F14" s="41" t="s">
        <v>93</v>
      </c>
      <c r="G14" s="41" t="s">
        <v>35</v>
      </c>
      <c r="H14" s="41"/>
      <c r="I14" s="40"/>
      <c r="J14" s="45"/>
      <c r="K14" s="45"/>
      <c r="L14" s="45"/>
      <c r="M14" s="45">
        <f>IF(OR('Gereden wedstrijden'!$L$7=3,'Gereden wedstrijden'!$L$7=3),LARGE(H14:L14,1),0)</f>
        <v>0</v>
      </c>
      <c r="N14" s="45">
        <f>IF('Gereden wedstrijden'!$L$7=5,LARGE(I14:L14,2),0)</f>
        <v>0</v>
      </c>
      <c r="O14" s="42">
        <f t="shared" si="0"/>
        <v>0</v>
      </c>
    </row>
    <row r="15" spans="1:16" ht="18" x14ac:dyDescent="0.35">
      <c r="A15" s="40"/>
      <c r="B15" s="40"/>
      <c r="C15" s="40"/>
      <c r="D15" s="40"/>
      <c r="E15" s="41"/>
      <c r="F15" s="41"/>
      <c r="G15" s="41"/>
      <c r="H15" s="41"/>
      <c r="I15" s="40"/>
      <c r="J15" s="45"/>
      <c r="K15" s="45"/>
      <c r="L15" s="45"/>
      <c r="M15" s="45">
        <f>IF(OR('Gereden wedstrijden'!$L$7=3,'Gereden wedstrijden'!$L$7=3),LARGE(H15:L15,1),0)</f>
        <v>0</v>
      </c>
      <c r="N15" s="45">
        <f>IF('Gereden wedstrijden'!$L$7=5,LARGE(I15:L15,2),0)</f>
        <v>0</v>
      </c>
      <c r="O15" s="42">
        <f t="shared" si="0"/>
        <v>0</v>
      </c>
    </row>
    <row r="16" spans="1:16" ht="18" x14ac:dyDescent="0.35">
      <c r="A16" s="40"/>
      <c r="B16" s="40"/>
      <c r="C16" s="40"/>
      <c r="D16" s="40"/>
      <c r="E16" s="41"/>
      <c r="F16" s="41"/>
      <c r="G16" s="41"/>
      <c r="H16" s="41"/>
      <c r="I16" s="45"/>
      <c r="J16" s="45"/>
      <c r="K16" s="45"/>
      <c r="L16" s="45"/>
      <c r="M16" s="45">
        <f>IF(OR('Gereden wedstrijden'!$L$7=3,'Gereden wedstrijden'!$L$7=3),LARGE(H16:L16,1),0)</f>
        <v>0</v>
      </c>
      <c r="N16" s="45">
        <f>IF('Gereden wedstrijden'!$L$7=5,LARGE(I16:L16,2),0)</f>
        <v>0</v>
      </c>
      <c r="O16" s="42">
        <f t="shared" si="0"/>
        <v>0</v>
      </c>
    </row>
    <row r="17" spans="1:15" ht="18" x14ac:dyDescent="0.35">
      <c r="A17" s="45"/>
      <c r="B17" s="45"/>
      <c r="C17" s="45"/>
      <c r="D17" s="45"/>
      <c r="E17" s="41"/>
      <c r="F17" s="41"/>
      <c r="G17" s="41"/>
      <c r="H17" s="41"/>
      <c r="I17" s="45"/>
      <c r="J17" s="45"/>
      <c r="K17" s="45"/>
      <c r="L17" s="45"/>
      <c r="M17" s="45">
        <f>IF(OR('Gereden wedstrijden'!$L$7=3,'Gereden wedstrijden'!$L$7=3),LARGE(H17:L17,1),0)</f>
        <v>0</v>
      </c>
      <c r="N17" s="45">
        <f>IF('Gereden wedstrijden'!$L$7=5,LARGE(I17:L17,2),0)</f>
        <v>0</v>
      </c>
      <c r="O17" s="42">
        <f t="shared" si="0"/>
        <v>0</v>
      </c>
    </row>
    <row r="18" spans="1:15" ht="18" x14ac:dyDescent="0.35">
      <c r="A18" s="45"/>
      <c r="B18" s="40"/>
      <c r="C18" s="40"/>
      <c r="D18" s="45"/>
      <c r="E18" s="41"/>
      <c r="F18" s="41"/>
      <c r="G18" s="41"/>
      <c r="H18" s="41"/>
      <c r="I18" s="45"/>
      <c r="J18" s="45"/>
      <c r="K18" s="45"/>
      <c r="L18" s="45"/>
      <c r="M18" s="45">
        <f>IF(OR('Gereden wedstrijden'!$L$7=3,'Gereden wedstrijden'!$L$7=3),LARGE(H18:L18,1),0)</f>
        <v>0</v>
      </c>
      <c r="N18" s="45">
        <f>IF('Gereden wedstrijden'!$L$7=5,LARGE(I18:L18,2),0)</f>
        <v>0</v>
      </c>
      <c r="O18" s="42">
        <f t="shared" si="0"/>
        <v>0</v>
      </c>
    </row>
    <row r="19" spans="1:15" x14ac:dyDescent="0.25">
      <c r="A19" s="50"/>
      <c r="B19" s="50"/>
      <c r="C19" s="50"/>
      <c r="D19" s="50"/>
      <c r="E19" s="51"/>
      <c r="F19" s="51"/>
      <c r="G19" s="51"/>
      <c r="H19" s="51"/>
      <c r="I19" s="50"/>
      <c r="J19" s="63"/>
      <c r="K19" s="63"/>
    </row>
    <row r="20" spans="1:15" x14ac:dyDescent="0.25">
      <c r="A20" s="50"/>
      <c r="B20" s="50"/>
      <c r="C20" s="50"/>
      <c r="D20" s="50"/>
      <c r="E20" s="51"/>
      <c r="F20" s="51"/>
      <c r="G20" s="51"/>
      <c r="H20" s="51"/>
      <c r="I20" s="50"/>
      <c r="J20" s="63"/>
      <c r="K20" s="6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8"/>
  <sheetViews>
    <sheetView zoomScale="125" zoomScaleNormal="125" workbookViewId="0"/>
  </sheetViews>
  <sheetFormatPr defaultColWidth="9.33203125" defaultRowHeight="13.8" outlineLevelCol="1" x14ac:dyDescent="0.25"/>
  <cols>
    <col min="1" max="1" width="6.21875" style="13" customWidth="1"/>
    <col min="2" max="4" width="35.6640625" style="13" customWidth="1"/>
    <col min="5" max="6" width="5.88671875" style="13" customWidth="1"/>
    <col min="7" max="7" width="28.44140625" style="13" hidden="1" customWidth="1"/>
    <col min="8" max="8" width="20.109375" style="13" customWidth="1"/>
    <col min="9" max="10" width="15.6640625" style="14" customWidth="1"/>
    <col min="11" max="12" width="15.6640625" style="14" hidden="1" customWidth="1"/>
    <col min="13" max="14" width="15.6640625" style="13" hidden="1" customWidth="1" outlineLevel="1"/>
    <col min="15" max="15" width="15.6640625" style="14" customWidth="1"/>
    <col min="16" max="16" width="13.44140625" style="13" customWidth="1"/>
    <col min="17" max="16384" width="9.33203125" style="13"/>
  </cols>
  <sheetData>
    <row r="1" spans="1:16" ht="21" x14ac:dyDescent="0.4">
      <c r="A1" s="15" t="s">
        <v>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7"/>
    </row>
    <row r="2" spans="1:16" ht="18" x14ac:dyDescent="0.35">
      <c r="A2" s="18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7"/>
    </row>
    <row r="3" spans="1:16" ht="18" x14ac:dyDescent="0.35">
      <c r="A3" s="16"/>
      <c r="B3" s="16"/>
      <c r="C3" s="16"/>
      <c r="D3" s="16"/>
      <c r="E3" s="16"/>
      <c r="F3" s="16"/>
      <c r="G3" s="16"/>
      <c r="H3" s="16"/>
      <c r="I3" s="19"/>
      <c r="J3" s="17"/>
      <c r="K3" s="17"/>
      <c r="L3" s="17"/>
      <c r="M3" s="16"/>
      <c r="N3" s="16"/>
      <c r="O3" s="17"/>
    </row>
    <row r="4" spans="1:16" ht="18" x14ac:dyDescent="0.35">
      <c r="A4" s="20"/>
      <c r="B4" s="21"/>
      <c r="C4" s="21"/>
      <c r="D4" s="21"/>
      <c r="E4" s="21"/>
      <c r="F4" s="21"/>
      <c r="G4" s="21"/>
      <c r="H4" s="21"/>
      <c r="I4" s="22"/>
      <c r="J4" s="23"/>
      <c r="K4" s="23"/>
      <c r="L4" s="23"/>
      <c r="M4" s="21"/>
      <c r="N4" s="21"/>
      <c r="O4" s="24"/>
    </row>
    <row r="5" spans="1:16" ht="18" x14ac:dyDescent="0.35">
      <c r="A5" s="25"/>
      <c r="B5" s="16"/>
      <c r="C5" s="16"/>
      <c r="D5" s="16"/>
      <c r="E5" s="16"/>
      <c r="F5" s="16"/>
      <c r="G5" s="16"/>
      <c r="H5" s="16"/>
      <c r="I5" s="19"/>
      <c r="J5" s="17"/>
      <c r="K5" s="17"/>
      <c r="L5" s="17"/>
      <c r="M5" s="16"/>
      <c r="N5" s="16"/>
      <c r="O5" s="26"/>
    </row>
    <row r="6" spans="1:16" customFormat="1" ht="14.25" customHeight="1" x14ac:dyDescent="0.35">
      <c r="A6" s="27"/>
      <c r="B6" s="28"/>
      <c r="C6" s="16"/>
      <c r="D6" s="16"/>
      <c r="E6" s="16"/>
      <c r="F6" s="16"/>
      <c r="G6" s="16"/>
      <c r="H6" s="29" t="s">
        <v>0</v>
      </c>
      <c r="I6" s="30" t="s">
        <v>1</v>
      </c>
      <c r="J6" s="30" t="s">
        <v>2</v>
      </c>
      <c r="K6" s="19"/>
      <c r="L6" s="19"/>
      <c r="M6" s="31"/>
      <c r="N6" s="31"/>
      <c r="O6" s="26"/>
      <c r="P6" s="13"/>
    </row>
    <row r="7" spans="1:16" ht="18" x14ac:dyDescent="0.35">
      <c r="A7" s="53" t="s">
        <v>6</v>
      </c>
      <c r="B7" s="54" t="s">
        <v>7</v>
      </c>
      <c r="C7" s="54" t="s">
        <v>8</v>
      </c>
      <c r="D7" s="54" t="s">
        <v>9</v>
      </c>
      <c r="E7" s="55"/>
      <c r="F7" s="55" t="s">
        <v>10</v>
      </c>
      <c r="G7" s="55" t="s">
        <v>9</v>
      </c>
      <c r="H7" s="35">
        <v>45788</v>
      </c>
      <c r="I7" s="35">
        <v>45808</v>
      </c>
      <c r="J7" s="35">
        <v>45830</v>
      </c>
      <c r="K7" s="36"/>
      <c r="L7" s="36"/>
      <c r="M7" s="37" t="s">
        <v>11</v>
      </c>
      <c r="N7" s="37" t="s">
        <v>12</v>
      </c>
      <c r="O7" s="38" t="s">
        <v>13</v>
      </c>
    </row>
    <row r="8" spans="1:16" ht="18" x14ac:dyDescent="0.35">
      <c r="A8" s="40">
        <v>1</v>
      </c>
      <c r="B8" s="45"/>
      <c r="C8" s="45"/>
      <c r="D8" s="45"/>
      <c r="E8" s="41"/>
      <c r="F8" s="45" t="s">
        <v>93</v>
      </c>
      <c r="G8" s="41" t="s">
        <v>18</v>
      </c>
      <c r="H8" s="41"/>
      <c r="I8" s="42"/>
      <c r="J8" s="42"/>
      <c r="K8" s="42"/>
      <c r="L8" s="42"/>
      <c r="M8" s="43">
        <f>IF(OR('Gereden wedstrijden'!$L$7=3,'Gereden wedstrijden'!$L$7=3),LARGE(H8:J8,1),0)</f>
        <v>0</v>
      </c>
      <c r="N8" s="43">
        <f>IF('Gereden wedstrijden'!$L$7=5,LARGE(H8:J8,2),0)</f>
        <v>0</v>
      </c>
      <c r="O8" s="44">
        <f>SUM(H8:J8)-SUM(M8:N8)</f>
        <v>0</v>
      </c>
    </row>
    <row r="9" spans="1:16" ht="18" x14ac:dyDescent="0.35">
      <c r="A9" s="45">
        <f>A8+1</f>
        <v>2</v>
      </c>
      <c r="B9" s="45"/>
      <c r="C9" s="45"/>
      <c r="D9" s="45"/>
      <c r="E9" s="41"/>
      <c r="F9" s="45" t="s">
        <v>93</v>
      </c>
      <c r="G9" s="42" t="s">
        <v>25</v>
      </c>
      <c r="H9" s="42"/>
      <c r="I9" s="42"/>
      <c r="J9" s="48"/>
      <c r="K9" s="48"/>
      <c r="L9" s="42"/>
      <c r="M9" s="43">
        <f>IF(OR('Gereden wedstrijden'!$L$7=3,'Gereden wedstrijden'!$L$7=3),LARGE(H9:J9,1),0)</f>
        <v>0</v>
      </c>
      <c r="N9" s="43">
        <f>IF('Gereden wedstrijden'!$L$7=5,LARGE(H9:J9,2),0)</f>
        <v>0</v>
      </c>
      <c r="O9" s="44">
        <f>SUM(H9:J9)-SUM(M9:N9)</f>
        <v>0</v>
      </c>
    </row>
    <row r="10" spans="1:16" x14ac:dyDescent="0.25">
      <c r="E10" s="51"/>
      <c r="J10" s="52"/>
      <c r="K10" s="52"/>
    </row>
    <row r="11" spans="1:16" x14ac:dyDescent="0.25">
      <c r="B11" s="50"/>
      <c r="C11" s="50"/>
      <c r="D11" s="50"/>
      <c r="E11" s="51"/>
      <c r="F11" s="50"/>
      <c r="G11" s="50"/>
      <c r="H11" s="50"/>
      <c r="J11" s="52"/>
      <c r="K11" s="52"/>
    </row>
    <row r="12" spans="1:16" x14ac:dyDescent="0.25">
      <c r="E12" s="51"/>
      <c r="J12" s="52"/>
      <c r="K12" s="52"/>
    </row>
    <row r="13" spans="1:16" x14ac:dyDescent="0.25">
      <c r="B13" s="65"/>
      <c r="C13" s="65"/>
      <c r="D13" s="65"/>
      <c r="J13" s="52"/>
      <c r="K13" s="52"/>
    </row>
    <row r="14" spans="1:16" x14ac:dyDescent="0.25">
      <c r="J14" s="52"/>
      <c r="K14" s="52"/>
    </row>
    <row r="16" spans="1:16" ht="14.4" x14ac:dyDescent="0.3">
      <c r="B16" s="64"/>
    </row>
    <row r="17" spans="10:11" x14ac:dyDescent="0.25">
      <c r="J17" s="52"/>
      <c r="K17" s="52"/>
    </row>
    <row r="18" spans="10:11" x14ac:dyDescent="0.25">
      <c r="J18" s="52"/>
      <c r="K18" s="52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Gereden wedstrijden</vt:lpstr>
      <vt:lpstr>AB50</vt:lpstr>
      <vt:lpstr>AB60</vt:lpstr>
      <vt:lpstr>AB70</vt:lpstr>
      <vt:lpstr>C60</vt:lpstr>
      <vt:lpstr>C70</vt:lpstr>
      <vt:lpstr>C80</vt:lpstr>
      <vt:lpstr>C90</vt:lpstr>
      <vt:lpstr>C100</vt:lpstr>
      <vt:lpstr>DE70</vt:lpstr>
      <vt:lpstr>DE80</vt:lpstr>
      <vt:lpstr>DE90</vt:lpstr>
      <vt:lpstr>DE100</vt:lpstr>
      <vt:lpstr>DE110</vt:lpstr>
      <vt:lpstr>DE120</vt:lpstr>
      <vt:lpstr>Blad1</vt:lpstr>
      <vt:lpstr>Blad2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Mariska Baars</cp:lastModifiedBy>
  <cp:revision>8</cp:revision>
  <cp:lastPrinted>2018-07-04T16:42:31Z</cp:lastPrinted>
  <dcterms:created xsi:type="dcterms:W3CDTF">2014-10-26T19:10:27Z</dcterms:created>
  <dcterms:modified xsi:type="dcterms:W3CDTF">2025-06-13T12:05:21Z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0x010100F798063D64CFA74B8D2FF316BA57180C</vt:lpwstr>
  </property>
</Properties>
</file>